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30" windowHeight="69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27" i="1" l="1"/>
  <c r="F32" i="1"/>
  <c r="G32" i="1"/>
  <c r="H32" i="1"/>
  <c r="I32" i="1"/>
  <c r="J32" i="1"/>
  <c r="F39" i="1"/>
  <c r="G39" i="1"/>
  <c r="H39" i="1"/>
  <c r="I39" i="1"/>
  <c r="J39" i="1"/>
  <c r="B593" i="1" l="1"/>
  <c r="A593" i="1"/>
  <c r="A586" i="1"/>
  <c r="A579" i="1"/>
  <c r="A574" i="1"/>
  <c r="A564" i="1"/>
  <c r="A560" i="1"/>
  <c r="J593" i="1"/>
  <c r="I593" i="1"/>
  <c r="H593" i="1"/>
  <c r="G593" i="1"/>
  <c r="F593" i="1"/>
  <c r="A551" i="1"/>
  <c r="A544" i="1"/>
  <c r="A537" i="1"/>
  <c r="A532" i="1"/>
  <c r="A522" i="1"/>
  <c r="L475" i="1"/>
  <c r="J475" i="1"/>
  <c r="I475" i="1"/>
  <c r="H475" i="1"/>
  <c r="G475" i="1"/>
  <c r="F475" i="1"/>
  <c r="J452" i="1"/>
  <c r="I452" i="1"/>
  <c r="H452" i="1"/>
  <c r="G452" i="1"/>
  <c r="F452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H341" i="1" s="1"/>
  <c r="G321" i="1"/>
  <c r="F321" i="1"/>
  <c r="B312" i="1"/>
  <c r="A312" i="1"/>
  <c r="J311" i="1"/>
  <c r="I311" i="1"/>
  <c r="H311" i="1"/>
  <c r="G311" i="1"/>
  <c r="F311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B182" i="1"/>
  <c r="A182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B98" i="1"/>
  <c r="A98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B56" i="1"/>
  <c r="A56" i="1"/>
  <c r="B47" i="1"/>
  <c r="A47" i="1"/>
  <c r="B40" i="1"/>
  <c r="A40" i="1"/>
  <c r="B33" i="1"/>
  <c r="A33" i="1"/>
  <c r="B28" i="1"/>
  <c r="A28" i="1"/>
  <c r="J27" i="1"/>
  <c r="I27" i="1"/>
  <c r="H27" i="1"/>
  <c r="G27" i="1"/>
  <c r="B18" i="1"/>
  <c r="A18" i="1"/>
  <c r="B14" i="1"/>
  <c r="A14" i="1"/>
  <c r="G383" i="1" l="1"/>
  <c r="H383" i="1"/>
  <c r="G341" i="1"/>
  <c r="G299" i="1"/>
  <c r="F299" i="1"/>
  <c r="I299" i="1"/>
  <c r="H299" i="1"/>
  <c r="J299" i="1"/>
  <c r="G257" i="1"/>
  <c r="J257" i="1"/>
  <c r="I257" i="1"/>
  <c r="H257" i="1"/>
  <c r="F257" i="1"/>
  <c r="H215" i="1"/>
  <c r="G215" i="1"/>
  <c r="H173" i="1"/>
  <c r="G173" i="1"/>
  <c r="F173" i="1"/>
  <c r="J173" i="1"/>
  <c r="I173" i="1"/>
  <c r="H131" i="1"/>
  <c r="J131" i="1"/>
  <c r="I131" i="1"/>
  <c r="G131" i="1"/>
  <c r="F131" i="1"/>
  <c r="F89" i="1"/>
  <c r="J89" i="1"/>
  <c r="I89" i="1"/>
  <c r="H89" i="1"/>
  <c r="G89" i="1"/>
  <c r="F47" i="1"/>
  <c r="J47" i="1"/>
  <c r="I47" i="1"/>
  <c r="H47" i="1"/>
  <c r="G47" i="1"/>
  <c r="F215" i="1"/>
  <c r="J215" i="1"/>
  <c r="I215" i="1"/>
  <c r="I341" i="1"/>
  <c r="J341" i="1"/>
  <c r="F341" i="1"/>
  <c r="J383" i="1"/>
  <c r="I383" i="1"/>
  <c r="F383" i="1"/>
  <c r="G425" i="1"/>
  <c r="H425" i="1"/>
  <c r="I425" i="1"/>
  <c r="J425" i="1"/>
  <c r="F425" i="1"/>
  <c r="J594" i="1" l="1"/>
  <c r="H594" i="1"/>
  <c r="G594" i="1"/>
  <c r="F594" i="1"/>
  <c r="I594" i="1"/>
  <c r="L410" i="1" l="1"/>
  <c r="L452" i="1"/>
  <c r="L593" i="1"/>
  <c r="L383" i="1"/>
  <c r="L353" i="1"/>
  <c r="L143" i="1"/>
  <c r="L173" i="1"/>
  <c r="L207" i="1"/>
  <c r="L215" i="1"/>
  <c r="L425" i="1"/>
  <c r="L395" i="1"/>
  <c r="L341" i="1"/>
  <c r="L311" i="1"/>
  <c r="L269" i="1"/>
  <c r="L299" i="1"/>
  <c r="L131" i="1"/>
  <c r="L123" i="1"/>
  <c r="L227" i="1"/>
  <c r="L257" i="1"/>
  <c r="L291" i="1"/>
  <c r="L81" i="1"/>
  <c r="L89" i="1"/>
  <c r="L417" i="1"/>
  <c r="L382" i="1"/>
  <c r="L249" i="1"/>
  <c r="L130" i="1"/>
  <c r="L375" i="1"/>
  <c r="L333" i="1"/>
  <c r="L172" i="1"/>
  <c r="L424" i="1"/>
  <c r="L298" i="1"/>
  <c r="L214" i="1"/>
  <c r="L165" i="1"/>
  <c r="L256" i="1"/>
  <c r="L340" i="1"/>
  <c r="L88" i="1"/>
  <c r="L39" i="1"/>
</calcChain>
</file>

<file path=xl/sharedStrings.xml><?xml version="1.0" encoding="utf-8"?>
<sst xmlns="http://schemas.openxmlformats.org/spreadsheetml/2006/main" count="449" uniqueCount="88">
  <si>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</si>
  <si>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</si>
  <si>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</si>
  <si>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</si>
  <si>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</si>
  <si>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</si>
  <si>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</si>
  <si>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</si>
  <si>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</si>
  <si>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</si>
  <si>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</si>
  <si>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</si>
  <si>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</si>
  <si>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</si>
  <si>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</si>
  <si>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</si>
  <si>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</si>
  <si>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</si>
  <si>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</si>
  <si>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</si>
  <si>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</si>
  <si>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</si>
  <si>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</si>
  <si>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</si>
  <si>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</si>
  <si>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</si>
  <si>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</si>
  <si>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</si>
  <si>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</si>
  <si>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</si>
  <si>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</si>
  <si>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</si>
  <si>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</si>
  <si>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</si>
  <si>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</si>
  <si>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</si>
  <si>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</si>
  <si>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</si>
  <si>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</si>
  <si>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</si>
  <si>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</si>
  <si>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</si>
  <si>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</si>
  <si>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</si>
  <si>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</si>
  <si>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Устюгова Г.Ш.</t>
  </si>
  <si>
    <t>Щи из свежей капусты с картофелем</t>
  </si>
  <si>
    <t>Хлеб пшеничный</t>
  </si>
  <si>
    <t>Хлеб славянский</t>
  </si>
  <si>
    <t>7-11 лет, 12 лет и старше</t>
  </si>
  <si>
    <t>МБОУ "Каракулинская СОШ"</t>
  </si>
  <si>
    <t>Борщ с капустой и картофелем</t>
  </si>
  <si>
    <t>Чай с лимоном</t>
  </si>
  <si>
    <t>Макаронные изделия отварные</t>
  </si>
  <si>
    <t>Салат из капусты белокачанной</t>
  </si>
  <si>
    <t>Суп картофельный с бобовыми</t>
  </si>
  <si>
    <t>Хлеб ржаной</t>
  </si>
  <si>
    <t>Уха рыбацкая</t>
  </si>
  <si>
    <t>Пюре картофельное</t>
  </si>
  <si>
    <t>чай с сахаром</t>
  </si>
  <si>
    <t>Огурцы соленые (порциями)</t>
  </si>
  <si>
    <t>Компот из смеси сухофруктов</t>
  </si>
  <si>
    <t>Винегрет овощной</t>
  </si>
  <si>
    <t>Рассольник ленинградский</t>
  </si>
  <si>
    <t>Плов из отварной птицы</t>
  </si>
  <si>
    <t>Котлеты, биточки или шницель из птицы пропущенные</t>
  </si>
  <si>
    <t>Икра кабачковая (промышленного производства)</t>
  </si>
  <si>
    <t>Каша гречневая рассыпчатая</t>
  </si>
  <si>
    <t>чай с лимоном</t>
  </si>
  <si>
    <t>Каша пшенная рассыпчатая</t>
  </si>
  <si>
    <t>Чай с сахаром</t>
  </si>
  <si>
    <t>Суп из овощей</t>
  </si>
  <si>
    <t>Компот из сухофруктов</t>
  </si>
  <si>
    <t>Тефтели из говядины с рисом</t>
  </si>
  <si>
    <t>60/30</t>
  </si>
  <si>
    <t>Икра свекольная</t>
  </si>
  <si>
    <t>Птица,тушенная в соусе</t>
  </si>
  <si>
    <t>Каша гречневая вязкая</t>
  </si>
  <si>
    <t>Котлеты "Школьные"</t>
  </si>
  <si>
    <t>Рагу из птицы</t>
  </si>
  <si>
    <t>Котлеты припущенные из кур</t>
  </si>
  <si>
    <t xml:space="preserve">Хлеб пшеничный </t>
  </si>
  <si>
    <t>Биточки паровые</t>
  </si>
  <si>
    <t>Огурцы соленые(порциями)</t>
  </si>
  <si>
    <t>Икра морковная</t>
  </si>
  <si>
    <t>Котлеты, пропущенные из кур</t>
  </si>
  <si>
    <t>Напиток лимонный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</si>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</sst>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8" xfId="1" applyNumberFormat="1" applyFont="1" applyFill="1" applyBorder="1"/>
    <xf numFmtId="0" fontId="11" fillId="5" borderId="27" xfId="1" applyNumberFormat="1" applyFont="1" applyFill="1" applyBorder="1"/>
    <xf numFmtId="1" fontId="11" fillId="5" borderId="28" xfId="1" applyNumberFormat="1" applyFont="1" applyFill="1" applyBorder="1"/>
    <xf numFmtId="1" fontId="11" fillId="5" borderId="27" xfId="1" applyNumberFormat="1" applyFont="1" applyFill="1" applyBorder="1"/>
    <xf numFmtId="1" fontId="11" fillId="5" borderId="28" xfId="1" applyNumberFormat="1" applyFont="1" applyFill="1" applyBorder="1"/>
    <xf numFmtId="1" fontId="11" fillId="5" borderId="29" xfId="1" applyNumberFormat="1" applyFont="1" applyFill="1" applyBorder="1"/>
    <xf numFmtId="1" fontId="11" fillId="5" borderId="27" xfId="1" applyNumberFormat="1" applyFont="1" applyFill="1" applyBorder="1"/>
    <xf numFmtId="1" fontId="11" fillId="5" borderId="30" xfId="1" applyNumberFormat="1" applyFont="1" applyFill="1" applyBorder="1"/>
    <xf numFmtId="1" fontId="11" fillId="5" borderId="28" xfId="1" applyNumberFormat="1" applyFont="1" applyFill="1" applyBorder="1"/>
    <xf numFmtId="1" fontId="11" fillId="5" borderId="27" xfId="1" applyNumberFormat="1" applyFont="1" applyFill="1" applyBorder="1"/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5" borderId="27" xfId="1" applyNumberFormat="1" applyFont="1" applyFill="1" applyBorder="1" applyProtection="1">
      <protection locked="0"/>
    </xf>
    <xf numFmtId="1" fontId="11" fillId="5" borderId="30" xfId="1" applyNumberFormat="1" applyFont="1" applyFill="1" applyBorder="1" applyProtection="1">
      <protection locked="0"/>
    </xf>
    <xf numFmtId="0" fontId="11" fillId="5" borderId="27" xfId="1" applyNumberFormat="1" applyFont="1" applyFill="1" applyBorder="1" applyProtection="1">
      <protection locked="0"/>
    </xf>
    <xf numFmtId="1" fontId="11" fillId="5" borderId="28" xfId="1" applyNumberFormat="1" applyFont="1" applyFill="1" applyBorder="1" applyProtection="1">
      <protection locked="0"/>
    </xf>
    <xf numFmtId="1" fontId="11" fillId="5" borderId="29" xfId="1" applyNumberFormat="1" applyFont="1" applyFill="1" applyBorder="1" applyProtection="1">
      <protection locked="0"/>
    </xf>
    <xf numFmtId="0" fontId="11" fillId="5" borderId="28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3" fontId="11" fillId="5" borderId="27" xfId="1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53" activePane="bottomRight" state="frozen"/>
      <selection pane="topRight" activeCell="E1" sqref="E1"/>
      <selection pane="bottomLeft" activeCell="A6" sqref="A6"/>
      <selection pane="bottomRight" activeCell="O603" sqref="O6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50</v>
      </c>
      <c r="D1" s="83"/>
      <c r="E1" s="83"/>
      <c r="F1" s="13" t="s">
        <v>15</v>
      </c>
      <c r="G1" s="2" t="s">
        <v>16</v>
      </c>
      <c r="H1" s="84" t="s">
        <v>44</v>
      </c>
      <c r="I1" s="84"/>
      <c r="J1" s="84"/>
      <c r="K1" s="84"/>
    </row>
    <row r="2" spans="1:12" ht="18" x14ac:dyDescent="0.2">
      <c r="A2" s="43" t="s">
        <v>6</v>
      </c>
      <c r="C2" s="2"/>
      <c r="G2" s="2" t="s">
        <v>17</v>
      </c>
      <c r="H2" s="84" t="s">
        <v>45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46" t="s">
        <v>49</v>
      </c>
      <c r="G3" s="2" t="s">
        <v>18</v>
      </c>
      <c r="H3" s="55"/>
      <c r="I3" s="55"/>
      <c r="J3" s="56"/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.75" thickBot="1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/>
      <c r="G13" s="48"/>
      <c r="H13" s="48"/>
      <c r="I13" s="48"/>
      <c r="J13" s="48"/>
      <c r="K13" s="49"/>
      <c r="L13" s="21"/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/>
      <c r="G17" s="21"/>
      <c r="H17" s="21"/>
      <c r="I17" s="21"/>
      <c r="J17" s="21"/>
      <c r="K17" s="27"/>
      <c r="L17" s="21"/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54</v>
      </c>
      <c r="F18" s="51">
        <v>60</v>
      </c>
      <c r="G18" s="51">
        <v>0.87</v>
      </c>
      <c r="H18" s="51">
        <v>3.6</v>
      </c>
      <c r="I18" s="51">
        <v>5.04</v>
      </c>
      <c r="J18" s="51">
        <v>56.4</v>
      </c>
      <c r="K18" s="52">
        <v>1.03</v>
      </c>
      <c r="L18" s="51"/>
    </row>
    <row r="19" spans="1:12" ht="15" x14ac:dyDescent="0.25">
      <c r="A19" s="25"/>
      <c r="B19" s="16"/>
      <c r="C19" s="11"/>
      <c r="D19" s="7" t="s">
        <v>27</v>
      </c>
      <c r="E19" s="51" t="s">
        <v>55</v>
      </c>
      <c r="F19" s="76">
        <v>200</v>
      </c>
      <c r="G19" s="51">
        <v>5.04</v>
      </c>
      <c r="H19" s="51">
        <v>2.86</v>
      </c>
      <c r="I19" s="51">
        <v>11.68</v>
      </c>
      <c r="J19" s="51">
        <v>92.6</v>
      </c>
      <c r="K19" s="52">
        <v>113.04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73</v>
      </c>
      <c r="F20" s="51" t="s">
        <v>74</v>
      </c>
      <c r="G20" s="51">
        <v>6.9</v>
      </c>
      <c r="H20" s="51">
        <v>11.1</v>
      </c>
      <c r="I20" s="51">
        <v>8.8000000000000007</v>
      </c>
      <c r="J20" s="51">
        <v>8.8000000000000007</v>
      </c>
      <c r="K20" s="52">
        <v>462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53</v>
      </c>
      <c r="F21" s="51">
        <v>150</v>
      </c>
      <c r="G21" s="51">
        <v>3.7</v>
      </c>
      <c r="H21" s="51">
        <v>3.3</v>
      </c>
      <c r="I21" s="51">
        <v>19.7</v>
      </c>
      <c r="J21" s="51">
        <v>123</v>
      </c>
      <c r="K21" s="52">
        <v>256.01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52</v>
      </c>
      <c r="F22" s="51">
        <v>200</v>
      </c>
      <c r="G22" s="51">
        <v>0.3</v>
      </c>
      <c r="H22" s="51">
        <v>0.1</v>
      </c>
      <c r="I22" s="51">
        <v>9.5</v>
      </c>
      <c r="J22" s="51">
        <v>40</v>
      </c>
      <c r="K22" s="52">
        <v>459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47</v>
      </c>
      <c r="F23" s="51">
        <v>40</v>
      </c>
      <c r="G23" s="51">
        <v>3.04</v>
      </c>
      <c r="H23" s="51">
        <v>0.32</v>
      </c>
      <c r="I23" s="51">
        <v>19.68</v>
      </c>
      <c r="J23" s="51">
        <v>93.6</v>
      </c>
      <c r="K23" s="52">
        <v>573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56</v>
      </c>
      <c r="F24" s="51">
        <v>20</v>
      </c>
      <c r="G24" s="51">
        <v>1.6</v>
      </c>
      <c r="H24" s="51">
        <v>0.3</v>
      </c>
      <c r="I24" s="51">
        <v>8.02</v>
      </c>
      <c r="J24" s="51">
        <v>41.2</v>
      </c>
      <c r="K24" s="51">
        <v>574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670</v>
      </c>
      <c r="G27" s="21">
        <f t="shared" ref="G27:J27" si="0">SUM(G18:G26)</f>
        <v>21.450000000000003</v>
      </c>
      <c r="H27" s="21">
        <f t="shared" si="0"/>
        <v>21.580000000000002</v>
      </c>
      <c r="I27" s="21">
        <f t="shared" si="0"/>
        <v>82.42</v>
      </c>
      <c r="J27" s="21">
        <f t="shared" si="0"/>
        <v>455.59999999999997</v>
      </c>
      <c r="K27" s="27"/>
      <c r="L27" s="21">
        <v>101.25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1">SUM(G28:G31)</f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/>
      <c r="G46" s="21"/>
      <c r="H46" s="21"/>
      <c r="I46" s="21"/>
      <c r="J46" s="21"/>
      <c r="K46" s="27"/>
      <c r="L46" s="21"/>
    </row>
    <row r="47" spans="1:12" ht="15" x14ac:dyDescent="0.2">
      <c r="A47" s="31">
        <f>A6</f>
        <v>1</v>
      </c>
      <c r="B47" s="32">
        <f>B6</f>
        <v>1</v>
      </c>
      <c r="C47" s="80" t="s">
        <v>4</v>
      </c>
      <c r="D47" s="81"/>
      <c r="E47" s="33"/>
      <c r="F47" s="34">
        <f>F13+F17+F27+F32+F39+F46</f>
        <v>670</v>
      </c>
      <c r="G47" s="34">
        <f t="shared" ref="G47:J47" si="3">G13+G17+G27+G32+G39+G46</f>
        <v>21.450000000000003</v>
      </c>
      <c r="H47" s="34">
        <f t="shared" si="3"/>
        <v>21.580000000000002</v>
      </c>
      <c r="I47" s="34">
        <f t="shared" si="3"/>
        <v>82.42</v>
      </c>
      <c r="J47" s="34">
        <f t="shared" si="3"/>
        <v>455.59999999999997</v>
      </c>
      <c r="K47" s="35"/>
      <c r="L47" s="34"/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/>
      <c r="G55" s="21"/>
      <c r="H55" s="21"/>
      <c r="I55" s="21"/>
      <c r="J55" s="21"/>
      <c r="K55" s="27"/>
      <c r="L55" s="21"/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/>
      <c r="G59" s="21"/>
      <c r="H59" s="21"/>
      <c r="I59" s="21"/>
      <c r="J59" s="21"/>
      <c r="K59" s="27"/>
      <c r="L59" s="21"/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75</v>
      </c>
      <c r="F60" s="51">
        <v>60</v>
      </c>
      <c r="G60" s="51">
        <v>0.9</v>
      </c>
      <c r="H60" s="51">
        <v>2.16</v>
      </c>
      <c r="I60" s="51">
        <v>5.0999999999999996</v>
      </c>
      <c r="J60" s="51">
        <v>43.2</v>
      </c>
      <c r="K60" s="52">
        <v>53.01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57</v>
      </c>
      <c r="F61" s="51">
        <v>150</v>
      </c>
      <c r="G61" s="51">
        <v>4.4000000000000004</v>
      </c>
      <c r="H61" s="51">
        <v>1.38</v>
      </c>
      <c r="I61" s="51">
        <v>5</v>
      </c>
      <c r="J61" s="51">
        <v>49.95</v>
      </c>
      <c r="K61" s="52">
        <v>120.03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58</v>
      </c>
      <c r="F62" s="51">
        <v>150</v>
      </c>
      <c r="G62" s="51">
        <v>2.7</v>
      </c>
      <c r="H62" s="51">
        <v>4</v>
      </c>
      <c r="I62" s="51">
        <v>5.8</v>
      </c>
      <c r="J62" s="51">
        <v>70</v>
      </c>
      <c r="K62" s="52">
        <v>377.01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76</v>
      </c>
      <c r="F63" s="51">
        <v>90</v>
      </c>
      <c r="G63" s="51">
        <v>15.51</v>
      </c>
      <c r="H63" s="51">
        <v>17.23</v>
      </c>
      <c r="I63" s="51">
        <v>21.44</v>
      </c>
      <c r="J63" s="51">
        <v>310.99</v>
      </c>
      <c r="K63" s="52">
        <v>172.02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70</v>
      </c>
      <c r="F64" s="51">
        <v>200</v>
      </c>
      <c r="G64" s="51">
        <v>0.2</v>
      </c>
      <c r="H64" s="51">
        <v>0.1</v>
      </c>
      <c r="I64" s="51">
        <v>9.3000000000000007</v>
      </c>
      <c r="J64" s="51">
        <v>38</v>
      </c>
      <c r="K64" s="52">
        <v>457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47</v>
      </c>
      <c r="F65" s="51">
        <v>25</v>
      </c>
      <c r="G65" s="51">
        <v>3.8</v>
      </c>
      <c r="H65" s="51">
        <v>0.4</v>
      </c>
      <c r="I65" s="51">
        <v>24.6</v>
      </c>
      <c r="J65" s="51">
        <v>24.6</v>
      </c>
      <c r="K65" s="52">
        <v>573.03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56</v>
      </c>
      <c r="F66" s="51">
        <v>25</v>
      </c>
      <c r="G66" s="51">
        <v>4</v>
      </c>
      <c r="H66" s="51">
        <v>0.75</v>
      </c>
      <c r="I66" s="51">
        <v>20.05</v>
      </c>
      <c r="J66" s="51">
        <v>103</v>
      </c>
      <c r="K66" s="51">
        <v>574.02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700</v>
      </c>
      <c r="G69" s="21">
        <f t="shared" ref="G69" si="4">SUM(G60:G68)</f>
        <v>31.509999999999998</v>
      </c>
      <c r="H69" s="21">
        <f t="shared" ref="H69" si="5">SUM(H60:H68)</f>
        <v>26.02</v>
      </c>
      <c r="I69" s="21">
        <f t="shared" ref="I69" si="6">SUM(I60:I68)</f>
        <v>91.29</v>
      </c>
      <c r="J69" s="21">
        <f t="shared" ref="J69" si="7">SUM(J60:J68)</f>
        <v>639.74</v>
      </c>
      <c r="K69" s="27"/>
      <c r="L69" s="21">
        <v>101.25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8">SUM(G70:G73)</f>
        <v>0</v>
      </c>
      <c r="H74" s="21">
        <f t="shared" ref="H74" si="9">SUM(H70:H73)</f>
        <v>0</v>
      </c>
      <c r="I74" s="21">
        <f t="shared" ref="I74" si="10">SUM(I70:I73)</f>
        <v>0</v>
      </c>
      <c r="J74" s="21">
        <f t="shared" ref="J74" si="11">SUM(J70:J73)</f>
        <v>0</v>
      </c>
      <c r="K74" s="27"/>
      <c r="L74" s="21"/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12">SUM(G75:G80)</f>
        <v>0</v>
      </c>
      <c r="H81" s="21">
        <f t="shared" ref="H81" si="13">SUM(H75:H80)</f>
        <v>0</v>
      </c>
      <c r="I81" s="21">
        <f t="shared" ref="I81" si="14">SUM(I75:I80)</f>
        <v>0</v>
      </c>
      <c r="J81" s="21">
        <f t="shared" ref="J81" si="15">SUM(J75:J80)</f>
        <v>0</v>
      </c>
      <c r="K81" s="27"/>
      <c r="L81" s="21">
        <f t="shared" ref="L81" ca="1" si="16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17">SUM(G82:G87)</f>
        <v>0</v>
      </c>
      <c r="H88" s="21">
        <f t="shared" ref="H88" si="18">SUM(H82:H87)</f>
        <v>0</v>
      </c>
      <c r="I88" s="21">
        <f t="shared" ref="I88" si="19">SUM(I82:I87)</f>
        <v>0</v>
      </c>
      <c r="J88" s="21">
        <f t="shared" ref="J88" si="20">SUM(J82:J87)</f>
        <v>0</v>
      </c>
      <c r="K88" s="27"/>
      <c r="L88" s="21">
        <f t="shared" ref="L88" ca="1" si="2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80" t="s">
        <v>4</v>
      </c>
      <c r="D89" s="81"/>
      <c r="E89" s="33"/>
      <c r="F89" s="34">
        <f>F55+F59+F69+F74+F81+F88</f>
        <v>700</v>
      </c>
      <c r="G89" s="34">
        <f t="shared" ref="G89" si="22">G55+G59+G69+G74+G81+G88</f>
        <v>31.509999999999998</v>
      </c>
      <c r="H89" s="34">
        <f t="shared" ref="H89" si="23">H55+H59+H69+H74+H81+H88</f>
        <v>26.02</v>
      </c>
      <c r="I89" s="34">
        <f t="shared" ref="I89" si="24">I55+I59+I69+I74+I81+I88</f>
        <v>91.29</v>
      </c>
      <c r="J89" s="34">
        <f t="shared" ref="J89" si="25">J55+J59+J69+J74+J81+J88</f>
        <v>639.74</v>
      </c>
      <c r="K89" s="35"/>
      <c r="L89" s="34">
        <f t="shared" ref="L89" ca="1" si="26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/>
      <c r="G97" s="21"/>
      <c r="H97" s="21"/>
      <c r="I97" s="21"/>
      <c r="J97" s="21"/>
      <c r="K97" s="27"/>
      <c r="L97" s="21"/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/>
      <c r="G101" s="21"/>
      <c r="H101" s="21"/>
      <c r="I101" s="21"/>
      <c r="J101" s="21"/>
      <c r="K101" s="27"/>
      <c r="L101" s="21"/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60</v>
      </c>
      <c r="F102" s="51">
        <v>30</v>
      </c>
      <c r="G102" s="51">
        <v>0.24</v>
      </c>
      <c r="H102" s="51">
        <v>0.03</v>
      </c>
      <c r="I102" s="51">
        <v>0.51</v>
      </c>
      <c r="J102" s="51">
        <v>3.3</v>
      </c>
      <c r="K102" s="52">
        <v>149.11000000000001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46</v>
      </c>
      <c r="F103" s="51">
        <v>200</v>
      </c>
      <c r="G103" s="51">
        <v>1.6</v>
      </c>
      <c r="H103" s="51">
        <v>4.8</v>
      </c>
      <c r="I103" s="51">
        <v>7.04</v>
      </c>
      <c r="J103" s="51">
        <v>82.4</v>
      </c>
      <c r="K103" s="52">
        <v>104.01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78</v>
      </c>
      <c r="F104" s="51">
        <v>90</v>
      </c>
      <c r="G104" s="51">
        <v>13.77</v>
      </c>
      <c r="H104" s="51">
        <v>9.9</v>
      </c>
      <c r="I104" s="51">
        <v>11.97</v>
      </c>
      <c r="J104" s="51">
        <v>191.7</v>
      </c>
      <c r="K104" s="52">
        <v>347.03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77</v>
      </c>
      <c r="F105" s="51">
        <v>150</v>
      </c>
      <c r="G105" s="51">
        <v>6.53</v>
      </c>
      <c r="H105" s="51">
        <v>5.62</v>
      </c>
      <c r="I105" s="51">
        <v>23.56</v>
      </c>
      <c r="J105" s="51">
        <v>170.78</v>
      </c>
      <c r="K105" s="52">
        <v>213.05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61</v>
      </c>
      <c r="F106" s="51">
        <v>200</v>
      </c>
      <c r="G106" s="51">
        <v>0.6</v>
      </c>
      <c r="H106" s="51">
        <v>0.1</v>
      </c>
      <c r="I106" s="51">
        <v>20.100000000000001</v>
      </c>
      <c r="J106" s="51">
        <v>84</v>
      </c>
      <c r="K106" s="52">
        <v>495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47</v>
      </c>
      <c r="F107" s="51">
        <v>25</v>
      </c>
      <c r="G107" s="51">
        <v>3.8</v>
      </c>
      <c r="H107" s="51">
        <v>0.4</v>
      </c>
      <c r="I107" s="51">
        <v>24.6</v>
      </c>
      <c r="J107" s="51">
        <v>117</v>
      </c>
      <c r="K107" s="52">
        <v>573.03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56</v>
      </c>
      <c r="F108" s="51">
        <v>25</v>
      </c>
      <c r="G108" s="51">
        <v>4</v>
      </c>
      <c r="H108" s="51">
        <v>0.78</v>
      </c>
      <c r="I108" s="51">
        <v>20.05</v>
      </c>
      <c r="J108" s="51">
        <v>103</v>
      </c>
      <c r="K108" s="51">
        <v>574.02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720</v>
      </c>
      <c r="G111" s="21">
        <f t="shared" ref="G111" si="27">SUM(G102:G110)</f>
        <v>30.540000000000003</v>
      </c>
      <c r="H111" s="21">
        <f t="shared" ref="H111" si="28">SUM(H102:H110)</f>
        <v>21.630000000000003</v>
      </c>
      <c r="I111" s="21">
        <f t="shared" ref="I111" si="29">SUM(I102:I110)</f>
        <v>107.83</v>
      </c>
      <c r="J111" s="21">
        <f t="shared" ref="J111" si="30">SUM(J102:J110)</f>
        <v>752.18</v>
      </c>
      <c r="K111" s="27"/>
      <c r="L111" s="21">
        <v>101.25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31">SUM(G112:G115)</f>
        <v>0</v>
      </c>
      <c r="H116" s="21">
        <f t="shared" ref="H116" si="32">SUM(H112:H115)</f>
        <v>0</v>
      </c>
      <c r="I116" s="21">
        <f t="shared" ref="I116" si="33">SUM(I112:I115)</f>
        <v>0</v>
      </c>
      <c r="J116" s="21">
        <f t="shared" ref="J116" si="34">SUM(J112:J115)</f>
        <v>0</v>
      </c>
      <c r="K116" s="27"/>
      <c r="L116" s="21"/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35">SUM(G117:G122)</f>
        <v>0</v>
      </c>
      <c r="H123" s="21">
        <f t="shared" ref="H123" si="36">SUM(H117:H122)</f>
        <v>0</v>
      </c>
      <c r="I123" s="21">
        <f t="shared" ref="I123" si="37">SUM(I117:I122)</f>
        <v>0</v>
      </c>
      <c r="J123" s="21">
        <f t="shared" ref="J123" si="38">SUM(J117:J122)</f>
        <v>0</v>
      </c>
      <c r="K123" s="27"/>
      <c r="L123" s="21">
        <f t="shared" ref="L123" ca="1" si="3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40">SUM(G124:G129)</f>
        <v>0</v>
      </c>
      <c r="H130" s="21">
        <f t="shared" ref="H130" si="41">SUM(H124:H129)</f>
        <v>0</v>
      </c>
      <c r="I130" s="21">
        <f t="shared" ref="I130" si="42">SUM(I124:I129)</f>
        <v>0</v>
      </c>
      <c r="J130" s="21">
        <f t="shared" ref="J130" si="43">SUM(J124:J129)</f>
        <v>0</v>
      </c>
      <c r="K130" s="27"/>
      <c r="L130" s="21">
        <f t="shared" ref="L130" ca="1" si="44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80" t="s">
        <v>4</v>
      </c>
      <c r="D131" s="81"/>
      <c r="E131" s="33"/>
      <c r="F131" s="34">
        <f>F97+F101+F111+F116+F123+F130</f>
        <v>720</v>
      </c>
      <c r="G131" s="34">
        <f t="shared" ref="G131" si="45">G97+G101+G111+G116+G123+G130</f>
        <v>30.540000000000003</v>
      </c>
      <c r="H131" s="34">
        <f t="shared" ref="H131" si="46">H97+H101+H111+H116+H123+H130</f>
        <v>21.630000000000003</v>
      </c>
      <c r="I131" s="34">
        <f t="shared" ref="I131" si="47">I97+I101+I111+I116+I123+I130</f>
        <v>107.83</v>
      </c>
      <c r="J131" s="34">
        <f t="shared" ref="J131" si="48">J97+J101+J111+J116+J123+J130</f>
        <v>752.18</v>
      </c>
      <c r="K131" s="35"/>
      <c r="L131" s="34">
        <f t="shared" ref="L131" ca="1" si="49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/>
      <c r="G139" s="21"/>
      <c r="H139" s="21"/>
      <c r="I139" s="21"/>
      <c r="J139" s="21"/>
      <c r="K139" s="27"/>
      <c r="L139" s="21"/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50">SUM(G140:G142)</f>
        <v>0</v>
      </c>
      <c r="H143" s="21">
        <f t="shared" ref="H143" si="51">SUM(H140:H142)</f>
        <v>0</v>
      </c>
      <c r="I143" s="21">
        <f t="shared" ref="I143" si="52">SUM(I140:I142)</f>
        <v>0</v>
      </c>
      <c r="J143" s="21">
        <f t="shared" ref="J143" si="53">SUM(J140:J142)</f>
        <v>0</v>
      </c>
      <c r="K143" s="27"/>
      <c r="L143" s="21">
        <f t="shared" ref="L143" ca="1" si="5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62</v>
      </c>
      <c r="F144" s="51">
        <v>60</v>
      </c>
      <c r="G144" s="51">
        <v>0.96</v>
      </c>
      <c r="H144" s="51">
        <v>3.72</v>
      </c>
      <c r="I144" s="51">
        <v>3.96</v>
      </c>
      <c r="J144" s="51">
        <v>52.8</v>
      </c>
      <c r="K144" s="52">
        <v>47.02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63</v>
      </c>
      <c r="F145" s="51">
        <v>200</v>
      </c>
      <c r="G145" s="51">
        <v>11.65</v>
      </c>
      <c r="H145" s="51">
        <v>12.06</v>
      </c>
      <c r="I145" s="51">
        <v>6.94</v>
      </c>
      <c r="J145" s="51">
        <v>182.8</v>
      </c>
      <c r="K145" s="52">
        <v>100.06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64</v>
      </c>
      <c r="F146" s="51">
        <v>200</v>
      </c>
      <c r="G146" s="51">
        <v>12.3</v>
      </c>
      <c r="H146" s="51">
        <v>8.1999999999999993</v>
      </c>
      <c r="I146" s="51">
        <v>24.8</v>
      </c>
      <c r="J146" s="51">
        <v>223</v>
      </c>
      <c r="K146" s="52">
        <v>375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59</v>
      </c>
      <c r="F148" s="51">
        <v>200</v>
      </c>
      <c r="G148" s="51">
        <v>0.2</v>
      </c>
      <c r="H148" s="51">
        <v>0.1</v>
      </c>
      <c r="I148" s="51">
        <v>9.3000000000000007</v>
      </c>
      <c r="J148" s="51">
        <v>38</v>
      </c>
      <c r="K148" s="52">
        <v>457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47</v>
      </c>
      <c r="F149" s="51">
        <v>25</v>
      </c>
      <c r="G149" s="51">
        <v>3.8</v>
      </c>
      <c r="H149" s="51">
        <v>0.4</v>
      </c>
      <c r="I149" s="51">
        <v>24.6</v>
      </c>
      <c r="J149" s="51">
        <v>117</v>
      </c>
      <c r="K149" s="52">
        <v>573.03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56</v>
      </c>
      <c r="F150" s="51">
        <v>25</v>
      </c>
      <c r="G150" s="51">
        <v>4</v>
      </c>
      <c r="H150" s="51">
        <v>0.75</v>
      </c>
      <c r="I150" s="51">
        <v>20.05</v>
      </c>
      <c r="J150" s="51">
        <v>103</v>
      </c>
      <c r="K150" s="51">
        <v>574.02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710</v>
      </c>
      <c r="G153" s="21">
        <f t="shared" ref="G153" si="55">SUM(G144:G152)</f>
        <v>32.909999999999997</v>
      </c>
      <c r="H153" s="21">
        <f t="shared" ref="H153" si="56">SUM(H144:H152)</f>
        <v>25.23</v>
      </c>
      <c r="I153" s="21">
        <f t="shared" ref="I153" si="57">SUM(I144:I152)</f>
        <v>89.649999999999991</v>
      </c>
      <c r="J153" s="21">
        <f t="shared" ref="J153" si="58">SUM(J144:J152)</f>
        <v>716.6</v>
      </c>
      <c r="K153" s="27"/>
      <c r="L153" s="21">
        <v>101.25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59">SUM(G154:G157)</f>
        <v>0</v>
      </c>
      <c r="H158" s="21">
        <f t="shared" ref="H158" si="60">SUM(H154:H157)</f>
        <v>0</v>
      </c>
      <c r="I158" s="21">
        <f t="shared" ref="I158" si="61">SUM(I154:I157)</f>
        <v>0</v>
      </c>
      <c r="J158" s="21">
        <f t="shared" ref="J158" si="62">SUM(J154:J157)</f>
        <v>0</v>
      </c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63">SUM(G159:G164)</f>
        <v>0</v>
      </c>
      <c r="H165" s="21">
        <f t="shared" ref="H165" si="64">SUM(H159:H164)</f>
        <v>0</v>
      </c>
      <c r="I165" s="21">
        <f t="shared" ref="I165" si="65">SUM(I159:I164)</f>
        <v>0</v>
      </c>
      <c r="J165" s="21">
        <f t="shared" ref="J165" si="66">SUM(J159:J164)</f>
        <v>0</v>
      </c>
      <c r="K165" s="27"/>
      <c r="L165" s="21">
        <f t="shared" ref="L165" ca="1" si="6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68">SUM(G166:G171)</f>
        <v>0</v>
      </c>
      <c r="H172" s="21">
        <f t="shared" ref="H172" si="69">SUM(H166:H171)</f>
        <v>0</v>
      </c>
      <c r="I172" s="21">
        <f t="shared" ref="I172" si="70">SUM(I166:I171)</f>
        <v>0</v>
      </c>
      <c r="J172" s="21">
        <f t="shared" ref="J172" si="71">SUM(J166:J171)</f>
        <v>0</v>
      </c>
      <c r="K172" s="27"/>
      <c r="L172" s="21">
        <f t="shared" ref="L172" ca="1" si="72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80" t="s">
        <v>4</v>
      </c>
      <c r="D173" s="81"/>
      <c r="E173" s="33"/>
      <c r="F173" s="34">
        <f>F139+F143+F153+F158+F165+F172</f>
        <v>710</v>
      </c>
      <c r="G173" s="34">
        <f t="shared" ref="G173" si="73">G139+G143+G153+G158+G165+G172</f>
        <v>32.909999999999997</v>
      </c>
      <c r="H173" s="34">
        <f t="shared" ref="H173" si="74">H139+H143+H153+H158+H165+H172</f>
        <v>25.23</v>
      </c>
      <c r="I173" s="34">
        <f t="shared" ref="I173" si="75">I139+I143+I153+I158+I165+I172</f>
        <v>89.649999999999991</v>
      </c>
      <c r="J173" s="34">
        <f t="shared" ref="J173" si="76">J139+J143+J153+J158+J165+J172</f>
        <v>716.6</v>
      </c>
      <c r="K173" s="35"/>
      <c r="L173" s="34">
        <f t="shared" ref="L173" ca="1" si="77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/>
      <c r="G181" s="21"/>
      <c r="H181" s="21"/>
      <c r="I181" s="21"/>
      <c r="J181" s="21"/>
      <c r="K181" s="27"/>
      <c r="L181" s="21"/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/>
      <c r="G185" s="21"/>
      <c r="H185" s="21"/>
      <c r="I185" s="21"/>
      <c r="J185" s="21"/>
      <c r="K185" s="27"/>
      <c r="L185" s="21"/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60</v>
      </c>
      <c r="F186" s="70">
        <v>30</v>
      </c>
      <c r="G186" s="70">
        <v>0.48</v>
      </c>
      <c r="H186" s="70">
        <v>0.06</v>
      </c>
      <c r="I186" s="71">
        <v>1.02</v>
      </c>
      <c r="J186" s="70">
        <v>6.6</v>
      </c>
      <c r="K186" s="72">
        <v>149.11000000000001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51</v>
      </c>
      <c r="F187" s="73">
        <v>200</v>
      </c>
      <c r="G187" s="73">
        <v>5.56</v>
      </c>
      <c r="H187" s="73">
        <v>7.62</v>
      </c>
      <c r="I187" s="74">
        <v>5.89</v>
      </c>
      <c r="J187" s="73">
        <v>114.36</v>
      </c>
      <c r="K187" s="75">
        <v>95.05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79</v>
      </c>
      <c r="F188" s="70">
        <v>200</v>
      </c>
      <c r="G188" s="70">
        <v>40.89</v>
      </c>
      <c r="H188" s="70">
        <v>17.28</v>
      </c>
      <c r="I188" s="71">
        <v>27.18</v>
      </c>
      <c r="J188" s="70">
        <v>279</v>
      </c>
      <c r="K188" s="85">
        <v>1104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73"/>
      <c r="G189" s="73"/>
      <c r="H189" s="73"/>
      <c r="I189" s="74"/>
      <c r="J189" s="73"/>
      <c r="K189" s="75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52</v>
      </c>
      <c r="F190" s="73">
        <v>200</v>
      </c>
      <c r="G190" s="73">
        <v>0</v>
      </c>
      <c r="H190" s="73">
        <v>0</v>
      </c>
      <c r="I190" s="74">
        <v>10</v>
      </c>
      <c r="J190" s="73">
        <v>40</v>
      </c>
      <c r="K190" s="75">
        <v>459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47</v>
      </c>
      <c r="F191" s="73">
        <v>25</v>
      </c>
      <c r="G191" s="73">
        <v>3.8</v>
      </c>
      <c r="H191" s="73">
        <v>0.4</v>
      </c>
      <c r="I191" s="74">
        <v>24.6</v>
      </c>
      <c r="J191" s="73">
        <v>117</v>
      </c>
      <c r="K191" s="75">
        <v>457</v>
      </c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48</v>
      </c>
      <c r="F192" s="73">
        <v>25</v>
      </c>
      <c r="G192" s="73">
        <v>4</v>
      </c>
      <c r="H192" s="73">
        <v>0.75</v>
      </c>
      <c r="I192" s="74">
        <v>20.05</v>
      </c>
      <c r="J192" s="73">
        <v>103</v>
      </c>
      <c r="K192" s="75">
        <v>574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680</v>
      </c>
      <c r="G195" s="21">
        <f t="shared" ref="G195" si="78">SUM(G186:G194)</f>
        <v>54.73</v>
      </c>
      <c r="H195" s="21">
        <f t="shared" ref="H195" si="79">SUM(H186:H194)</f>
        <v>26.11</v>
      </c>
      <c r="I195" s="21">
        <f t="shared" ref="I195" si="80">SUM(I186:I194)</f>
        <v>88.74</v>
      </c>
      <c r="J195" s="21">
        <f t="shared" ref="J195" si="81">SUM(J186:J194)</f>
        <v>659.96</v>
      </c>
      <c r="K195" s="27"/>
      <c r="L195" s="21">
        <v>101.25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82">SUM(G196:G199)</f>
        <v>0</v>
      </c>
      <c r="H200" s="21">
        <f t="shared" ref="H200" si="83">SUM(H196:H199)</f>
        <v>0</v>
      </c>
      <c r="I200" s="21">
        <f t="shared" ref="I200" si="84">SUM(I196:I199)</f>
        <v>0</v>
      </c>
      <c r="J200" s="21">
        <f t="shared" ref="J200" si="85">SUM(J196:J199)</f>
        <v>0</v>
      </c>
      <c r="K200" s="27"/>
      <c r="L200" s="21"/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86">SUM(G201:G206)</f>
        <v>0</v>
      </c>
      <c r="H207" s="21">
        <f t="shared" ref="H207" si="87">SUM(H201:H206)</f>
        <v>0</v>
      </c>
      <c r="I207" s="21">
        <f t="shared" ref="I207" si="88">SUM(I201:I206)</f>
        <v>0</v>
      </c>
      <c r="J207" s="21">
        <f t="shared" ref="J207" si="89">SUM(J201:J206)</f>
        <v>0</v>
      </c>
      <c r="K207" s="27"/>
      <c r="L207" s="21">
        <f t="shared" ref="L207" ca="1" si="90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91">SUM(G208:G213)</f>
        <v>0</v>
      </c>
      <c r="H214" s="21">
        <f t="shared" ref="H214" si="92">SUM(H208:H213)</f>
        <v>0</v>
      </c>
      <c r="I214" s="21">
        <f t="shared" ref="I214" si="93">SUM(I208:I213)</f>
        <v>0</v>
      </c>
      <c r="J214" s="21">
        <f t="shared" ref="J214" si="94">SUM(J208:J213)</f>
        <v>0</v>
      </c>
      <c r="K214" s="27"/>
      <c r="L214" s="21">
        <f t="shared" ref="L214" ca="1" si="95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80" t="s">
        <v>4</v>
      </c>
      <c r="D215" s="81"/>
      <c r="E215" s="33"/>
      <c r="F215" s="34">
        <f>F181+F185+F195+F200+F207+F214</f>
        <v>680</v>
      </c>
      <c r="G215" s="34">
        <f t="shared" ref="G215" si="96">G181+G185+G195+G200+G207+G214</f>
        <v>54.73</v>
      </c>
      <c r="H215" s="34">
        <f t="shared" ref="H215" si="97">H181+H185+H195+H200+H207+H214</f>
        <v>26.11</v>
      </c>
      <c r="I215" s="34">
        <f t="shared" ref="I215" si="98">I181+I185+I195+I200+I207+I214</f>
        <v>88.74</v>
      </c>
      <c r="J215" s="34">
        <f t="shared" ref="J215" si="99">J181+J185+J195+J200+J207+J214</f>
        <v>659.96</v>
      </c>
      <c r="K215" s="35"/>
      <c r="L215" s="34">
        <f t="shared" ref="L215" ca="1" si="100">L181+L185+L195+L200+L207+L214</f>
        <v>0</v>
      </c>
    </row>
    <row r="216" spans="1:12" ht="15" x14ac:dyDescent="0.25">
      <c r="A216" s="22">
        <v>2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01">SUM(G216:G222)</f>
        <v>0</v>
      </c>
      <c r="H223" s="21">
        <f t="shared" ref="H223" si="102">SUM(H216:H222)</f>
        <v>0</v>
      </c>
      <c r="I223" s="21">
        <f t="shared" ref="I223" si="103">SUM(I216:I222)</f>
        <v>0</v>
      </c>
      <c r="J223" s="21">
        <f t="shared" ref="J223" si="104">SUM(J216:J222)</f>
        <v>0</v>
      </c>
      <c r="K223" s="27"/>
      <c r="L223" s="21">
        <f t="shared" ref="L223:L265" si="105">SUM(L216:L222)</f>
        <v>0</v>
      </c>
    </row>
    <row r="224" spans="1:12" ht="15" x14ac:dyDescent="0.25">
      <c r="A224" s="28">
        <f>A216</f>
        <v>2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06">SUM(G224:G226)</f>
        <v>0</v>
      </c>
      <c r="H227" s="21">
        <f t="shared" ref="H227" si="107">SUM(H224:H226)</f>
        <v>0</v>
      </c>
      <c r="I227" s="21">
        <f t="shared" ref="I227" si="108">SUM(I224:I226)</f>
        <v>0</v>
      </c>
      <c r="J227" s="21">
        <f t="shared" ref="J227" si="109">SUM(J224:J226)</f>
        <v>0</v>
      </c>
      <c r="K227" s="27"/>
      <c r="L227" s="21">
        <f t="shared" ref="L227" ca="1" si="110">SUM(L224:L232)</f>
        <v>0</v>
      </c>
    </row>
    <row r="228" spans="1:12" ht="15" x14ac:dyDescent="0.25">
      <c r="A228" s="28">
        <f>A216</f>
        <v>2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63</v>
      </c>
      <c r="F229" s="51">
        <v>200</v>
      </c>
      <c r="G229" s="51">
        <v>11.65</v>
      </c>
      <c r="H229" s="51">
        <v>12.06</v>
      </c>
      <c r="I229" s="51">
        <v>6.94</v>
      </c>
      <c r="J229" s="51">
        <v>182.8</v>
      </c>
      <c r="K229" s="52">
        <v>100.06</v>
      </c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80</v>
      </c>
      <c r="F230" s="51">
        <v>90</v>
      </c>
      <c r="G230" s="51">
        <v>14</v>
      </c>
      <c r="H230" s="51">
        <v>12.6</v>
      </c>
      <c r="I230" s="51">
        <v>7.5</v>
      </c>
      <c r="J230" s="51">
        <v>199</v>
      </c>
      <c r="K230" s="52">
        <v>372.01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53</v>
      </c>
      <c r="F231" s="51">
        <v>150</v>
      </c>
      <c r="G231" s="51">
        <v>3.7</v>
      </c>
      <c r="H231" s="51">
        <v>3.3</v>
      </c>
      <c r="I231" s="51">
        <v>19.7</v>
      </c>
      <c r="J231" s="51">
        <v>123</v>
      </c>
      <c r="K231" s="52">
        <v>256.01</v>
      </c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70</v>
      </c>
      <c r="F232" s="51">
        <v>200</v>
      </c>
      <c r="G232" s="51">
        <v>0.2</v>
      </c>
      <c r="H232" s="51">
        <v>0.1</v>
      </c>
      <c r="I232" s="51">
        <v>9.3000000000000007</v>
      </c>
      <c r="J232" s="51">
        <v>38</v>
      </c>
      <c r="K232" s="52">
        <v>457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81</v>
      </c>
      <c r="F233" s="73">
        <v>25</v>
      </c>
      <c r="G233" s="73">
        <v>3.8</v>
      </c>
      <c r="H233" s="73">
        <v>0.4</v>
      </c>
      <c r="I233" s="74">
        <v>24.6</v>
      </c>
      <c r="J233" s="73">
        <v>117</v>
      </c>
      <c r="K233" s="75">
        <v>573.03</v>
      </c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56</v>
      </c>
      <c r="F234" s="73">
        <v>25</v>
      </c>
      <c r="G234" s="73">
        <v>4</v>
      </c>
      <c r="H234" s="73">
        <v>0.75</v>
      </c>
      <c r="I234" s="74">
        <v>20.05</v>
      </c>
      <c r="J234" s="73">
        <v>103</v>
      </c>
      <c r="K234" s="75">
        <v>574.02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690</v>
      </c>
      <c r="G237" s="21">
        <f t="shared" ref="G237" si="111">SUM(G228:G236)</f>
        <v>37.349999999999994</v>
      </c>
      <c r="H237" s="21">
        <f t="shared" ref="H237" si="112">SUM(H228:H236)</f>
        <v>29.21</v>
      </c>
      <c r="I237" s="21">
        <f t="shared" ref="I237" si="113">SUM(I228:I236)</f>
        <v>88.089999999999989</v>
      </c>
      <c r="J237" s="21">
        <f t="shared" ref="J237" si="114">SUM(J228:J236)</f>
        <v>762.8</v>
      </c>
      <c r="K237" s="27"/>
      <c r="L237" s="21">
        <v>101.25</v>
      </c>
    </row>
    <row r="238" spans="1:12" ht="15" x14ac:dyDescent="0.25">
      <c r="A238" s="28">
        <f>A216</f>
        <v>2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15">SUM(G238:G241)</f>
        <v>0</v>
      </c>
      <c r="H242" s="21">
        <f t="shared" ref="H242" si="116">SUM(H238:H241)</f>
        <v>0</v>
      </c>
      <c r="I242" s="21">
        <f t="shared" ref="I242" si="117">SUM(I238:I241)</f>
        <v>0</v>
      </c>
      <c r="J242" s="21">
        <f t="shared" ref="J242" si="118">SUM(J238:J241)</f>
        <v>0</v>
      </c>
      <c r="K242" s="27"/>
      <c r="L242" s="21"/>
    </row>
    <row r="243" spans="1:12" ht="15" x14ac:dyDescent="0.25">
      <c r="A243" s="28">
        <f>A216</f>
        <v>2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19">SUM(G243:G248)</f>
        <v>0</v>
      </c>
      <c r="H249" s="21">
        <f t="shared" ref="H249" si="120">SUM(H243:H248)</f>
        <v>0</v>
      </c>
      <c r="I249" s="21">
        <f t="shared" ref="I249" si="121">SUM(I243:I248)</f>
        <v>0</v>
      </c>
      <c r="J249" s="21">
        <f t="shared" ref="J249" si="122">SUM(J243:J248)</f>
        <v>0</v>
      </c>
      <c r="K249" s="27"/>
      <c r="L249" s="21">
        <f t="shared" ref="L249" ca="1" si="123">SUM(L243:L251)</f>
        <v>0</v>
      </c>
    </row>
    <row r="250" spans="1:12" ht="15" x14ac:dyDescent="0.25">
      <c r="A250" s="28">
        <f>A216</f>
        <v>2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24">SUM(G250:G255)</f>
        <v>0</v>
      </c>
      <c r="H256" s="21">
        <f t="shared" ref="H256" si="125">SUM(H250:H255)</f>
        <v>0</v>
      </c>
      <c r="I256" s="21">
        <f t="shared" ref="I256" si="126">SUM(I250:I255)</f>
        <v>0</v>
      </c>
      <c r="J256" s="21">
        <f t="shared" ref="J256" si="127">SUM(J250:J255)</f>
        <v>0</v>
      </c>
      <c r="K256" s="27"/>
      <c r="L256" s="21">
        <f t="shared" ref="L256" ca="1" si="128">SUM(L250:L258)</f>
        <v>0</v>
      </c>
    </row>
    <row r="257" spans="1:12" ht="15.75" customHeight="1" x14ac:dyDescent="0.2">
      <c r="A257" s="31">
        <f>A216</f>
        <v>2</v>
      </c>
      <c r="B257" s="32">
        <f>B216</f>
        <v>6</v>
      </c>
      <c r="C257" s="80" t="s">
        <v>4</v>
      </c>
      <c r="D257" s="81"/>
      <c r="E257" s="33"/>
      <c r="F257" s="34">
        <f>F223+F227+F237+F242+F249+F256</f>
        <v>690</v>
      </c>
      <c r="G257" s="34">
        <f t="shared" ref="G257" si="129">G223+G227+G237+G242+G249+G256</f>
        <v>37.349999999999994</v>
      </c>
      <c r="H257" s="34">
        <f t="shared" ref="H257" si="130">H223+H227+H237+H242+H249+H256</f>
        <v>29.21</v>
      </c>
      <c r="I257" s="34">
        <f t="shared" ref="I257" si="131">I223+I227+I237+I242+I249+I256</f>
        <v>88.089999999999989</v>
      </c>
      <c r="J257" s="34">
        <f t="shared" ref="J257" si="132">J223+J227+J237+J242+J249+J256</f>
        <v>762.8</v>
      </c>
      <c r="K257" s="35"/>
      <c r="L257" s="34">
        <f t="shared" ref="L257" ca="1" si="133">L223+L227+L237+L242+L249+L256</f>
        <v>0</v>
      </c>
    </row>
    <row r="258" spans="1:12" ht="15" x14ac:dyDescent="0.25">
      <c r="A258" s="22">
        <v>2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34">SUM(G258:G264)</f>
        <v>0</v>
      </c>
      <c r="H265" s="21">
        <f t="shared" ref="H265" si="135">SUM(H258:H264)</f>
        <v>0</v>
      </c>
      <c r="I265" s="21">
        <f t="shared" ref="I265" si="136">SUM(I258:I264)</f>
        <v>0</v>
      </c>
      <c r="J265" s="21">
        <f t="shared" ref="J265" si="137">SUM(J258:J264)</f>
        <v>0</v>
      </c>
      <c r="K265" s="27"/>
      <c r="L265" s="21">
        <f t="shared" si="105"/>
        <v>0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38">SUM(G266:G268)</f>
        <v>0</v>
      </c>
      <c r="H269" s="21">
        <f t="shared" ref="H269" si="139">SUM(H266:H268)</f>
        <v>0</v>
      </c>
      <c r="I269" s="21">
        <f t="shared" ref="I269" si="140">SUM(I266:I268)</f>
        <v>0</v>
      </c>
      <c r="J269" s="21">
        <f t="shared" ref="J269" si="141">SUM(J266:J268)</f>
        <v>0</v>
      </c>
      <c r="K269" s="27"/>
      <c r="L269" s="21">
        <f t="shared" ref="L269" ca="1" si="142">SUM(L266:L274)</f>
        <v>0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25</v>
      </c>
      <c r="D270" s="7" t="s">
        <v>26</v>
      </c>
      <c r="E270" s="50" t="s">
        <v>83</v>
      </c>
      <c r="F270" s="51">
        <v>30</v>
      </c>
      <c r="G270" s="51">
        <v>0.24</v>
      </c>
      <c r="H270" s="51">
        <v>0.3</v>
      </c>
      <c r="I270" s="51">
        <v>0.51</v>
      </c>
      <c r="J270" s="51">
        <v>3.3</v>
      </c>
      <c r="K270" s="52">
        <v>149.11000000000001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55</v>
      </c>
      <c r="F271" s="76">
        <v>200</v>
      </c>
      <c r="G271" s="51">
        <v>5.04</v>
      </c>
      <c r="H271" s="51">
        <v>2.86</v>
      </c>
      <c r="I271" s="51">
        <v>11.68</v>
      </c>
      <c r="J271" s="51">
        <v>92.6</v>
      </c>
      <c r="K271" s="52">
        <v>113.05</v>
      </c>
      <c r="L271" s="51"/>
    </row>
    <row r="272" spans="1:12" ht="15" x14ac:dyDescent="0.25">
      <c r="A272" s="25"/>
      <c r="B272" s="16"/>
      <c r="C272" s="11"/>
      <c r="D272" s="7" t="s">
        <v>28</v>
      </c>
      <c r="E272" s="51" t="s">
        <v>82</v>
      </c>
      <c r="F272" s="51">
        <v>90</v>
      </c>
      <c r="G272" s="51">
        <v>19.8</v>
      </c>
      <c r="H272" s="51">
        <v>13.84</v>
      </c>
      <c r="I272" s="51">
        <v>16.88</v>
      </c>
      <c r="J272" s="51">
        <v>273.38</v>
      </c>
      <c r="K272" s="52">
        <v>30.08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 t="s">
        <v>69</v>
      </c>
      <c r="F273" s="51">
        <v>200</v>
      </c>
      <c r="G273" s="51">
        <v>8.73</v>
      </c>
      <c r="H273" s="51">
        <v>8.1199999999999992</v>
      </c>
      <c r="I273" s="51">
        <v>49.19</v>
      </c>
      <c r="J273" s="51">
        <v>304.81</v>
      </c>
      <c r="K273" s="52">
        <v>206</v>
      </c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70</v>
      </c>
      <c r="F274" s="51">
        <v>200</v>
      </c>
      <c r="G274" s="51">
        <v>0.2</v>
      </c>
      <c r="H274" s="51">
        <v>0.1</v>
      </c>
      <c r="I274" s="51">
        <v>9.3000000000000007</v>
      </c>
      <c r="J274" s="51">
        <v>38</v>
      </c>
      <c r="K274" s="52">
        <v>457</v>
      </c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47</v>
      </c>
      <c r="F275" s="73">
        <v>25</v>
      </c>
      <c r="G275" s="73">
        <v>3.8</v>
      </c>
      <c r="H275" s="73">
        <v>0.4</v>
      </c>
      <c r="I275" s="74">
        <v>24.6</v>
      </c>
      <c r="J275" s="73">
        <v>117</v>
      </c>
      <c r="K275" s="75">
        <v>573.03</v>
      </c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56</v>
      </c>
      <c r="F276" s="73">
        <v>25</v>
      </c>
      <c r="G276" s="73">
        <v>4</v>
      </c>
      <c r="H276" s="73">
        <v>0.75</v>
      </c>
      <c r="I276" s="74">
        <v>20.05</v>
      </c>
      <c r="J276" s="73">
        <v>103</v>
      </c>
      <c r="K276" s="75">
        <v>574.02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770</v>
      </c>
      <c r="G279" s="21">
        <f t="shared" ref="G279" si="143">SUM(G270:G278)</f>
        <v>41.81</v>
      </c>
      <c r="H279" s="21">
        <f t="shared" ref="H279" si="144">SUM(H270:H278)</f>
        <v>26.369999999999997</v>
      </c>
      <c r="I279" s="21">
        <f t="shared" ref="I279" si="145">SUM(I270:I278)</f>
        <v>132.21</v>
      </c>
      <c r="J279" s="21">
        <f t="shared" ref="J279" si="146">SUM(J270:J278)</f>
        <v>932.08999999999992</v>
      </c>
      <c r="K279" s="27"/>
      <c r="L279" s="21">
        <v>101.25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47">SUM(G280:G283)</f>
        <v>0</v>
      </c>
      <c r="H284" s="21">
        <f t="shared" ref="H284" si="148">SUM(H280:H283)</f>
        <v>0</v>
      </c>
      <c r="I284" s="21">
        <f t="shared" ref="I284" si="149">SUM(I280:I283)</f>
        <v>0</v>
      </c>
      <c r="J284" s="21">
        <f t="shared" ref="J284" si="150">SUM(J280:J283)</f>
        <v>0</v>
      </c>
      <c r="K284" s="27"/>
      <c r="L284" s="21"/>
    </row>
    <row r="285" spans="1:12" ht="15" x14ac:dyDescent="0.25">
      <c r="A285" s="28">
        <f>A258</f>
        <v>2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51">SUM(G285:G290)</f>
        <v>0</v>
      </c>
      <c r="H291" s="21">
        <f t="shared" ref="H291" si="152">SUM(H285:H290)</f>
        <v>0</v>
      </c>
      <c r="I291" s="21">
        <f t="shared" ref="I291" si="153">SUM(I285:I290)</f>
        <v>0</v>
      </c>
      <c r="J291" s="21">
        <f t="shared" ref="J291" si="154">SUM(J285:J290)</f>
        <v>0</v>
      </c>
      <c r="K291" s="27"/>
      <c r="L291" s="21">
        <f t="shared" ref="L291" ca="1" si="155">SUM(L285:L293)</f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56">SUM(G292:G297)</f>
        <v>0</v>
      </c>
      <c r="H298" s="21">
        <f t="shared" ref="H298" si="157">SUM(H292:H297)</f>
        <v>0</v>
      </c>
      <c r="I298" s="21">
        <f t="shared" ref="I298" si="158">SUM(I292:I297)</f>
        <v>0</v>
      </c>
      <c r="J298" s="21">
        <f t="shared" ref="J298" si="159">SUM(J292:J297)</f>
        <v>0</v>
      </c>
      <c r="K298" s="27"/>
      <c r="L298" s="21">
        <f t="shared" ref="L298" ca="1" si="160">SUM(L292:L300)</f>
        <v>0</v>
      </c>
    </row>
    <row r="299" spans="1:12" ht="15.75" customHeight="1" x14ac:dyDescent="0.2">
      <c r="A299" s="31">
        <f>A258</f>
        <v>2</v>
      </c>
      <c r="B299" s="32">
        <f>B258</f>
        <v>7</v>
      </c>
      <c r="C299" s="80" t="s">
        <v>4</v>
      </c>
      <c r="D299" s="81"/>
      <c r="E299" s="33"/>
      <c r="F299" s="34">
        <f>F265+F269+F279+F284+F291+F298</f>
        <v>770</v>
      </c>
      <c r="G299" s="34">
        <f t="shared" ref="G299" si="161">G265+G269+G279+G284+G291+G298</f>
        <v>41.81</v>
      </c>
      <c r="H299" s="34">
        <f t="shared" ref="H299" si="162">H265+H269+H279+H284+H291+H298</f>
        <v>26.369999999999997</v>
      </c>
      <c r="I299" s="34">
        <f t="shared" ref="I299" si="163">I265+I269+I279+I284+I291+I298</f>
        <v>132.21</v>
      </c>
      <c r="J299" s="34">
        <f t="shared" ref="J299" si="164">J265+J269+J279+J284+J291+J298</f>
        <v>932.08999999999992</v>
      </c>
      <c r="K299" s="35"/>
      <c r="L299" s="34">
        <f t="shared" ref="L299" ca="1" si="165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/>
      <c r="G307" s="21"/>
      <c r="H307" s="21"/>
      <c r="I307" s="21"/>
      <c r="J307" s="21"/>
      <c r="K307" s="27"/>
      <c r="L307" s="21"/>
    </row>
    <row r="308" spans="1:12" ht="15" x14ac:dyDescent="0.25">
      <c r="A308" s="28">
        <f>A300</f>
        <v>2</v>
      </c>
      <c r="B308" s="14"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66">SUM(G308:G310)</f>
        <v>0</v>
      </c>
      <c r="H311" s="21">
        <f t="shared" ref="H311" si="167">SUM(H308:H310)</f>
        <v>0</v>
      </c>
      <c r="I311" s="21">
        <f t="shared" ref="I311" si="168">SUM(I308:I310)</f>
        <v>0</v>
      </c>
      <c r="J311" s="21">
        <f t="shared" ref="J311" si="169">SUM(J308:J310)</f>
        <v>0</v>
      </c>
      <c r="K311" s="27"/>
      <c r="L311" s="21">
        <f t="shared" ref="L311" ca="1" si="170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25</v>
      </c>
      <c r="D312" s="7" t="s">
        <v>26</v>
      </c>
      <c r="E312" s="50" t="s">
        <v>84</v>
      </c>
      <c r="F312" s="51">
        <v>60</v>
      </c>
      <c r="G312" s="51">
        <v>0.84</v>
      </c>
      <c r="H312" s="51">
        <v>2.2799999999999998</v>
      </c>
      <c r="I312" s="51">
        <v>0.13</v>
      </c>
      <c r="J312" s="51">
        <v>39.6</v>
      </c>
      <c r="K312" s="52">
        <v>164.01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57</v>
      </c>
      <c r="F313" s="51">
        <v>200</v>
      </c>
      <c r="G313" s="51">
        <v>5.86</v>
      </c>
      <c r="H313" s="51">
        <v>1.84</v>
      </c>
      <c r="I313" s="51">
        <v>6.66</v>
      </c>
      <c r="J313" s="51">
        <v>66.66</v>
      </c>
      <c r="K313" s="52">
        <v>120.08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67</v>
      </c>
      <c r="F314" s="51">
        <v>150</v>
      </c>
      <c r="G314" s="51">
        <v>11.35</v>
      </c>
      <c r="H314" s="51">
        <v>3.66</v>
      </c>
      <c r="I314" s="51">
        <v>29.05</v>
      </c>
      <c r="J314" s="51">
        <v>213.66</v>
      </c>
      <c r="K314" s="52">
        <v>202.01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 t="s">
        <v>85</v>
      </c>
      <c r="F315" s="51">
        <v>90</v>
      </c>
      <c r="G315" s="51">
        <v>14</v>
      </c>
      <c r="H315" s="51">
        <v>12.6</v>
      </c>
      <c r="I315" s="51">
        <v>7.5</v>
      </c>
      <c r="J315" s="51">
        <v>199</v>
      </c>
      <c r="K315" s="52">
        <v>372.01</v>
      </c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86</v>
      </c>
      <c r="F316" s="51">
        <v>200</v>
      </c>
      <c r="G316" s="51">
        <v>0.1</v>
      </c>
      <c r="H316" s="51">
        <v>0.01</v>
      </c>
      <c r="I316" s="51">
        <v>20.399999999999999</v>
      </c>
      <c r="J316" s="51">
        <v>79</v>
      </c>
      <c r="K316" s="52">
        <v>189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47</v>
      </c>
      <c r="F317" s="73">
        <v>25</v>
      </c>
      <c r="G317" s="73">
        <v>3.8</v>
      </c>
      <c r="H317" s="73">
        <v>0.4</v>
      </c>
      <c r="I317" s="74">
        <v>24.6</v>
      </c>
      <c r="J317" s="73">
        <v>117</v>
      </c>
      <c r="K317" s="75">
        <v>573.03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56</v>
      </c>
      <c r="F318" s="73">
        <v>25</v>
      </c>
      <c r="G318" s="73">
        <v>4</v>
      </c>
      <c r="H318" s="73">
        <v>1</v>
      </c>
      <c r="I318" s="74">
        <v>20</v>
      </c>
      <c r="J318" s="73">
        <v>103</v>
      </c>
      <c r="K318" s="75">
        <v>574.03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750</v>
      </c>
      <c r="G321" s="21">
        <f t="shared" ref="G321" si="171">SUM(G312:G320)</f>
        <v>39.949999999999996</v>
      </c>
      <c r="H321" s="21">
        <f t="shared" ref="H321" si="172">SUM(H312:H320)</f>
        <v>21.79</v>
      </c>
      <c r="I321" s="21">
        <f t="shared" ref="I321" si="173">SUM(I312:I320)</f>
        <v>108.34</v>
      </c>
      <c r="J321" s="21">
        <f t="shared" ref="J321" si="174">SUM(J312:J320)</f>
        <v>817.92</v>
      </c>
      <c r="K321" s="27"/>
      <c r="L321" s="21">
        <v>101.25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75">SUM(G322:G325)</f>
        <v>0</v>
      </c>
      <c r="H326" s="21">
        <f t="shared" ref="H326" si="176">SUM(H322:H325)</f>
        <v>0</v>
      </c>
      <c r="I326" s="21">
        <f t="shared" ref="I326" si="177">SUM(I322:I325)</f>
        <v>0</v>
      </c>
      <c r="J326" s="21">
        <f t="shared" ref="J326" si="178">SUM(J322:J325)</f>
        <v>0</v>
      </c>
      <c r="K326" s="27"/>
      <c r="L326" s="21"/>
    </row>
    <row r="327" spans="1:12" ht="15" x14ac:dyDescent="0.2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179">SUM(G327:G332)</f>
        <v>0</v>
      </c>
      <c r="H333" s="21">
        <f t="shared" ref="H333" si="180">SUM(H327:H332)</f>
        <v>0</v>
      </c>
      <c r="I333" s="21">
        <f t="shared" ref="I333" si="181">SUM(I327:I332)</f>
        <v>0</v>
      </c>
      <c r="J333" s="21">
        <f t="shared" ref="J333" si="182">SUM(J327:J332)</f>
        <v>0</v>
      </c>
      <c r="K333" s="27"/>
      <c r="L333" s="21">
        <f t="shared" ref="L333" ca="1" si="183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184">SUM(G334:G339)</f>
        <v>0</v>
      </c>
      <c r="H340" s="21">
        <f t="shared" ref="H340" si="185">SUM(H334:H339)</f>
        <v>0</v>
      </c>
      <c r="I340" s="21">
        <f t="shared" ref="I340" si="186">SUM(I334:I339)</f>
        <v>0</v>
      </c>
      <c r="J340" s="21">
        <f t="shared" ref="J340" si="187">SUM(J334:J339)</f>
        <v>0</v>
      </c>
      <c r="K340" s="27"/>
      <c r="L340" s="21">
        <f t="shared" ref="L340" ca="1" si="188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80" t="s">
        <v>4</v>
      </c>
      <c r="D341" s="81"/>
      <c r="E341" s="33"/>
      <c r="F341" s="34">
        <f>F307+F311+F321+F326+F333+F340</f>
        <v>750</v>
      </c>
      <c r="G341" s="34">
        <f t="shared" ref="G341" si="189">G307+G311+G321+G326+G333+G340</f>
        <v>39.949999999999996</v>
      </c>
      <c r="H341" s="34">
        <f t="shared" ref="H341" si="190">H307+H311+H321+H326+H333+H340</f>
        <v>21.79</v>
      </c>
      <c r="I341" s="34">
        <f t="shared" ref="I341" si="191">I307+I311+I321+I326+I333+I340</f>
        <v>108.34</v>
      </c>
      <c r="J341" s="34">
        <f t="shared" ref="J341" si="192">J307+J311+J321+J326+J333+J340</f>
        <v>817.92</v>
      </c>
      <c r="K341" s="35"/>
      <c r="L341" s="34">
        <f t="shared" ref="L341" ca="1" si="193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69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/>
      <c r="G349" s="21"/>
      <c r="H349" s="21"/>
      <c r="I349" s="21"/>
      <c r="J349" s="21"/>
      <c r="K349" s="27"/>
      <c r="L349" s="21"/>
    </row>
    <row r="350" spans="1:12" ht="15" x14ac:dyDescent="0.25">
      <c r="A350" s="14">
        <f>A342</f>
        <v>2</v>
      </c>
      <c r="B350" s="14"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194">SUM(G350:G352)</f>
        <v>0</v>
      </c>
      <c r="H353" s="21">
        <f t="shared" ref="H353" si="195">SUM(H350:H352)</f>
        <v>0</v>
      </c>
      <c r="I353" s="21">
        <f t="shared" ref="I353" si="196">SUM(I350:I352)</f>
        <v>0</v>
      </c>
      <c r="J353" s="21">
        <f t="shared" ref="J353" si="197">SUM(J350:J352)</f>
        <v>0</v>
      </c>
      <c r="K353" s="27"/>
      <c r="L353" s="21">
        <f t="shared" ref="L353" ca="1" si="19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25</v>
      </c>
      <c r="D354" s="7" t="s">
        <v>26</v>
      </c>
      <c r="E354" s="50" t="s">
        <v>87</v>
      </c>
      <c r="F354" s="51" t="s">
        <v>74</v>
      </c>
      <c r="G354" s="51">
        <v>1.68</v>
      </c>
      <c r="H354" s="51">
        <v>7.32</v>
      </c>
      <c r="I354" s="51">
        <v>9.1199999999999992</v>
      </c>
      <c r="J354" s="51">
        <v>109.2</v>
      </c>
      <c r="K354" s="52">
        <v>26.04</v>
      </c>
      <c r="L354" s="51"/>
    </row>
    <row r="355" spans="1:12" ht="15" x14ac:dyDescent="0.25">
      <c r="A355" s="15"/>
      <c r="B355" s="16"/>
      <c r="C355" s="11"/>
      <c r="D355" s="7" t="s">
        <v>27</v>
      </c>
      <c r="E355" s="51" t="s">
        <v>71</v>
      </c>
      <c r="F355" s="76">
        <v>200</v>
      </c>
      <c r="G355" s="51">
        <v>5.68</v>
      </c>
      <c r="H355" s="51">
        <v>7.7</v>
      </c>
      <c r="I355" s="51">
        <v>5.39</v>
      </c>
      <c r="J355" s="51">
        <v>113.56</v>
      </c>
      <c r="K355" s="52">
        <v>116.01</v>
      </c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53</v>
      </c>
      <c r="F356" s="51">
        <v>150</v>
      </c>
      <c r="G356" s="51">
        <v>3.7</v>
      </c>
      <c r="H356" s="51">
        <v>3.3</v>
      </c>
      <c r="I356" s="51">
        <v>19.7</v>
      </c>
      <c r="J356" s="51">
        <v>123</v>
      </c>
      <c r="K356" s="52">
        <v>256.01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73</v>
      </c>
      <c r="F357" s="51" t="s">
        <v>74</v>
      </c>
      <c r="G357" s="51">
        <v>6.9</v>
      </c>
      <c r="H357" s="51">
        <v>11.1</v>
      </c>
      <c r="I357" s="51">
        <v>8.8000000000000007</v>
      </c>
      <c r="J357" s="51">
        <v>8.8000000000000007</v>
      </c>
      <c r="K357" s="52">
        <v>462.05</v>
      </c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72</v>
      </c>
      <c r="F358" s="58">
        <v>200</v>
      </c>
      <c r="G358" s="58">
        <v>0.6</v>
      </c>
      <c r="H358" s="58">
        <v>0.1</v>
      </c>
      <c r="I358" s="58">
        <v>20.100000000000001</v>
      </c>
      <c r="J358" s="58">
        <v>84</v>
      </c>
      <c r="K358" s="52">
        <v>495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47</v>
      </c>
      <c r="F359" s="73">
        <v>25</v>
      </c>
      <c r="G359" s="73">
        <v>3.8</v>
      </c>
      <c r="H359" s="73">
        <v>0.4</v>
      </c>
      <c r="I359" s="74">
        <v>25</v>
      </c>
      <c r="J359" s="73">
        <v>117</v>
      </c>
      <c r="K359" s="75">
        <v>573.03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56</v>
      </c>
      <c r="F360" s="73">
        <v>25</v>
      </c>
      <c r="G360" s="73">
        <v>4</v>
      </c>
      <c r="H360" s="73">
        <v>1</v>
      </c>
      <c r="I360" s="74">
        <v>20</v>
      </c>
      <c r="J360" s="73">
        <v>103</v>
      </c>
      <c r="K360" s="75">
        <v>574.02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600</v>
      </c>
      <c r="G363" s="21">
        <f t="shared" ref="G363" si="199">SUM(G354:G362)</f>
        <v>26.360000000000003</v>
      </c>
      <c r="H363" s="21">
        <f t="shared" ref="H363" si="200">SUM(H354:H362)</f>
        <v>30.92</v>
      </c>
      <c r="I363" s="21">
        <f t="shared" ref="I363" si="201">SUM(I354:I362)</f>
        <v>108.10999999999999</v>
      </c>
      <c r="J363" s="21">
        <f t="shared" ref="J363" si="202">SUM(J354:J362)</f>
        <v>658.56</v>
      </c>
      <c r="K363" s="27"/>
      <c r="L363" s="21">
        <v>101.25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03">SUM(G364:G367)</f>
        <v>0</v>
      </c>
      <c r="H368" s="21">
        <f t="shared" ref="H368" si="204">SUM(H364:H367)</f>
        <v>0</v>
      </c>
      <c r="I368" s="21">
        <f t="shared" ref="I368" si="205">SUM(I364:I367)</f>
        <v>0</v>
      </c>
      <c r="J368" s="21">
        <f t="shared" ref="J368" si="206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07">SUM(G369:G374)</f>
        <v>0</v>
      </c>
      <c r="H375" s="21">
        <f t="shared" ref="H375" si="208">SUM(H369:H374)</f>
        <v>0</v>
      </c>
      <c r="I375" s="21">
        <f t="shared" ref="I375" si="209">SUM(I369:I374)</f>
        <v>0</v>
      </c>
      <c r="J375" s="21">
        <f t="shared" ref="J375" si="210">SUM(J369:J374)</f>
        <v>0</v>
      </c>
      <c r="K375" s="27"/>
      <c r="L375" s="21">
        <f t="shared" ref="L375" ca="1" si="211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12">SUM(G376:G381)</f>
        <v>0</v>
      </c>
      <c r="H382" s="21">
        <f t="shared" ref="H382" si="213">SUM(H376:H381)</f>
        <v>0</v>
      </c>
      <c r="I382" s="21">
        <f t="shared" ref="I382" si="214">SUM(I376:I381)</f>
        <v>0</v>
      </c>
      <c r="J382" s="21">
        <f t="shared" ref="J382" si="215">SUM(J376:J381)</f>
        <v>0</v>
      </c>
      <c r="K382" s="27"/>
      <c r="L382" s="21">
        <f t="shared" ref="L382" ca="1" si="216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80" t="s">
        <v>4</v>
      </c>
      <c r="D383" s="81"/>
      <c r="E383" s="33"/>
      <c r="F383" s="34">
        <f>F349+F353+F363+F368+F375+F382</f>
        <v>600</v>
      </c>
      <c r="G383" s="34">
        <f t="shared" ref="G383" si="217">G349+G353+G363+G368+G375+G382</f>
        <v>26.360000000000003</v>
      </c>
      <c r="H383" s="34">
        <f t="shared" ref="H383" si="218">H349+H353+H363+H368+H375+H382</f>
        <v>30.92</v>
      </c>
      <c r="I383" s="34">
        <f t="shared" ref="I383" si="219">I349+I353+I363+I368+I375+I382</f>
        <v>108.10999999999999</v>
      </c>
      <c r="J383" s="34">
        <f t="shared" ref="J383" si="220">J349+J353+J363+J368+J375+J382</f>
        <v>658.56</v>
      </c>
      <c r="K383" s="35"/>
      <c r="L383" s="34">
        <f t="shared" ref="L383" ca="1" si="221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/>
      <c r="G391" s="21"/>
      <c r="H391" s="21"/>
      <c r="I391" s="21"/>
      <c r="J391" s="21"/>
      <c r="K391" s="27"/>
      <c r="L391" s="21"/>
    </row>
    <row r="392" spans="1:12" ht="15" x14ac:dyDescent="0.25">
      <c r="A392" s="28">
        <f>A384</f>
        <v>2</v>
      </c>
      <c r="B392" s="14">
        <f>B384</f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22">SUM(G392:G394)</f>
        <v>0</v>
      </c>
      <c r="H395" s="21">
        <f t="shared" ref="H395" si="223">SUM(H392:H394)</f>
        <v>0</v>
      </c>
      <c r="I395" s="21">
        <f t="shared" ref="I395" si="224">SUM(I392:I394)</f>
        <v>0</v>
      </c>
      <c r="J395" s="21">
        <f t="shared" ref="J395" si="225">SUM(J392:J394)</f>
        <v>0</v>
      </c>
      <c r="K395" s="27"/>
      <c r="L395" s="21">
        <f t="shared" ref="L395" ca="1" si="226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 t="s">
        <v>66</v>
      </c>
      <c r="F396" s="51">
        <v>60</v>
      </c>
      <c r="G396" s="51">
        <v>1.1399999999999999</v>
      </c>
      <c r="H396" s="51">
        <v>5.34</v>
      </c>
      <c r="I396" s="51">
        <v>4.62</v>
      </c>
      <c r="J396" s="51">
        <v>70.8</v>
      </c>
      <c r="K396" s="52">
        <v>150</v>
      </c>
      <c r="L396" s="51"/>
    </row>
    <row r="397" spans="1:12" ht="15" x14ac:dyDescent="0.25">
      <c r="A397" s="25"/>
      <c r="B397" s="16"/>
      <c r="C397" s="11"/>
      <c r="D397" s="7" t="s">
        <v>27</v>
      </c>
      <c r="E397" s="51" t="s">
        <v>57</v>
      </c>
      <c r="F397" s="76">
        <v>200</v>
      </c>
      <c r="G397" s="51">
        <v>5.86</v>
      </c>
      <c r="H397" s="51">
        <v>1.84</v>
      </c>
      <c r="I397" s="51">
        <v>6.66</v>
      </c>
      <c r="J397" s="51">
        <v>66.599999999999994</v>
      </c>
      <c r="K397" s="52">
        <v>120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67</v>
      </c>
      <c r="F398" s="51">
        <v>150</v>
      </c>
      <c r="G398" s="51">
        <v>6.55</v>
      </c>
      <c r="H398" s="51">
        <v>6.09</v>
      </c>
      <c r="I398" s="51">
        <v>36.89</v>
      </c>
      <c r="J398" s="51">
        <v>228.61</v>
      </c>
      <c r="K398" s="52">
        <v>206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 t="s">
        <v>65</v>
      </c>
      <c r="F399" s="51">
        <v>90</v>
      </c>
      <c r="G399" s="51">
        <v>18</v>
      </c>
      <c r="H399" s="51">
        <v>16.2</v>
      </c>
      <c r="I399" s="51">
        <v>9.64</v>
      </c>
      <c r="J399" s="51">
        <v>255.86</v>
      </c>
      <c r="K399" s="52">
        <v>372</v>
      </c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68</v>
      </c>
      <c r="F400" s="51">
        <v>200</v>
      </c>
      <c r="G400" s="51">
        <v>0.3</v>
      </c>
      <c r="H400" s="51">
        <v>0.1</v>
      </c>
      <c r="I400" s="51">
        <v>9.5</v>
      </c>
      <c r="J400" s="51">
        <v>40</v>
      </c>
      <c r="K400" s="52">
        <v>459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47</v>
      </c>
      <c r="F401" s="73">
        <v>40</v>
      </c>
      <c r="G401" s="73">
        <v>3.04</v>
      </c>
      <c r="H401" s="73">
        <v>0.32</v>
      </c>
      <c r="I401" s="74">
        <v>19.68</v>
      </c>
      <c r="J401" s="73">
        <v>93.6</v>
      </c>
      <c r="K401" s="75">
        <v>457</v>
      </c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48</v>
      </c>
      <c r="F402" s="73">
        <v>20</v>
      </c>
      <c r="G402" s="73">
        <v>1.6</v>
      </c>
      <c r="H402" s="73">
        <v>0.3</v>
      </c>
      <c r="I402" s="74">
        <v>8.02</v>
      </c>
      <c r="J402" s="73">
        <v>41.2</v>
      </c>
      <c r="K402" s="75">
        <v>574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760</v>
      </c>
      <c r="G405" s="21">
        <f t="shared" ref="G405" si="227">SUM(G396:G404)</f>
        <v>36.49</v>
      </c>
      <c r="H405" s="21">
        <f t="shared" ref="H405" si="228">SUM(H396:H404)</f>
        <v>30.19</v>
      </c>
      <c r="I405" s="21">
        <f t="shared" ref="I405" si="229">SUM(I396:I404)</f>
        <v>95.01</v>
      </c>
      <c r="J405" s="21">
        <f t="shared" ref="J405" si="230">SUM(J396:J404)</f>
        <v>796.67000000000007</v>
      </c>
      <c r="K405" s="27"/>
      <c r="L405" s="21">
        <v>101.25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31">SUM(G406:G409)</f>
        <v>0</v>
      </c>
      <c r="H410" s="21">
        <f t="shared" ref="H410" si="232">SUM(H406:H409)</f>
        <v>0</v>
      </c>
      <c r="I410" s="21">
        <f t="shared" ref="I410" si="233">SUM(I406:I409)</f>
        <v>0</v>
      </c>
      <c r="J410" s="21">
        <f t="shared" ref="J410" si="234">SUM(J406:J409)</f>
        <v>0</v>
      </c>
      <c r="K410" s="27"/>
      <c r="L410" s="21">
        <f t="shared" ref="L410" si="235">SUM(L403:L409)</f>
        <v>101.25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36">SUM(G411:G416)</f>
        <v>0</v>
      </c>
      <c r="H417" s="21">
        <f t="shared" ref="H417" si="237">SUM(H411:H416)</f>
        <v>0</v>
      </c>
      <c r="I417" s="21">
        <f t="shared" ref="I417" si="238">SUM(I411:I416)</f>
        <v>0</v>
      </c>
      <c r="J417" s="21">
        <f t="shared" ref="J417" si="239">SUM(J411:J416)</f>
        <v>0</v>
      </c>
      <c r="K417" s="27"/>
      <c r="L417" s="21">
        <f t="shared" ref="L417" ca="1" si="240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41">SUM(G418:G423)</f>
        <v>0</v>
      </c>
      <c r="H424" s="21">
        <f t="shared" ref="H424" si="242">SUM(H418:H423)</f>
        <v>0</v>
      </c>
      <c r="I424" s="21">
        <f t="shared" ref="I424" si="243">SUM(I418:I423)</f>
        <v>0</v>
      </c>
      <c r="J424" s="21">
        <f t="shared" ref="J424" si="244">SUM(J418:J423)</f>
        <v>0</v>
      </c>
      <c r="K424" s="27"/>
      <c r="L424" s="21">
        <f t="shared" ref="L424" ca="1" si="245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80" t="s">
        <v>4</v>
      </c>
      <c r="D425" s="81"/>
      <c r="E425" s="33"/>
      <c r="F425" s="34">
        <f>F391+F395+F405+F410+F417+F424</f>
        <v>760</v>
      </c>
      <c r="G425" s="34">
        <f t="shared" ref="G425" si="246">G391+G395+G405+G410+G417+G424</f>
        <v>36.49</v>
      </c>
      <c r="H425" s="34">
        <f t="shared" ref="H425" si="247">H391+H395+H405+H410+H417+H424</f>
        <v>30.19</v>
      </c>
      <c r="I425" s="34">
        <f t="shared" ref="I425" si="248">I391+I395+I405+I410+I417+I424</f>
        <v>95.01</v>
      </c>
      <c r="J425" s="34">
        <f t="shared" ref="J425" si="249">J391+J395+J405+J410+J417+J424</f>
        <v>796.67000000000007</v>
      </c>
      <c r="K425" s="35"/>
      <c r="L425" s="34">
        <f t="shared" ref="L425" ca="1" si="250">L391+L395+L405+L410+L417+L424</f>
        <v>0</v>
      </c>
    </row>
    <row r="426" spans="1:12" ht="15" x14ac:dyDescent="0.25">
      <c r="A426" s="22"/>
      <c r="B426" s="23"/>
      <c r="C426" s="24"/>
      <c r="D426" s="5"/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/>
      <c r="E430" s="50"/>
      <c r="F430" s="51"/>
      <c r="G430" s="51"/>
      <c r="H430" s="51"/>
      <c r="I430" s="69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/>
      <c r="E433" s="9"/>
      <c r="F433" s="21"/>
      <c r="G433" s="21"/>
      <c r="H433" s="21"/>
      <c r="I433" s="21"/>
      <c r="J433" s="21"/>
      <c r="K433" s="27"/>
      <c r="L433" s="21"/>
    </row>
    <row r="434" spans="1:12" ht="15" x14ac:dyDescent="0.25">
      <c r="A434" s="28"/>
      <c r="B434" s="14"/>
      <c r="C434" s="10"/>
      <c r="D434" s="12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/>
      <c r="E437" s="9"/>
      <c r="F437" s="21"/>
      <c r="G437" s="21"/>
      <c r="H437" s="21"/>
      <c r="I437" s="21"/>
      <c r="J437" s="21"/>
      <c r="K437" s="27"/>
      <c r="L437" s="21"/>
    </row>
    <row r="438" spans="1:12" ht="15" x14ac:dyDescent="0.25">
      <c r="A438" s="28"/>
      <c r="B438" s="14"/>
      <c r="C438" s="10"/>
      <c r="D438" s="7"/>
      <c r="E438" s="50"/>
      <c r="F438" s="58"/>
      <c r="G438" s="58"/>
      <c r="H438" s="58"/>
      <c r="I438" s="58"/>
      <c r="J438" s="58"/>
      <c r="K438" s="52"/>
      <c r="L438" s="51"/>
    </row>
    <row r="439" spans="1:12" ht="15" x14ac:dyDescent="0.25">
      <c r="A439" s="25"/>
      <c r="B439" s="16"/>
      <c r="C439" s="11"/>
      <c r="D439" s="7"/>
      <c r="E439" s="50"/>
      <c r="F439" s="58"/>
      <c r="G439" s="58"/>
      <c r="H439" s="58"/>
      <c r="I439" s="58"/>
      <c r="J439" s="58"/>
      <c r="K439" s="52"/>
      <c r="L439" s="51"/>
    </row>
    <row r="440" spans="1:12" ht="15" x14ac:dyDescent="0.25">
      <c r="A440" s="25"/>
      <c r="B440" s="16"/>
      <c r="C440" s="11"/>
      <c r="D440" s="7"/>
      <c r="E440" s="50"/>
      <c r="F440" s="58"/>
      <c r="G440" s="58"/>
      <c r="H440" s="58"/>
      <c r="I440" s="58"/>
      <c r="J440" s="58"/>
      <c r="K440" s="52"/>
      <c r="L440" s="51"/>
    </row>
    <row r="441" spans="1:12" ht="15" x14ac:dyDescent="0.25">
      <c r="A441" s="25"/>
      <c r="B441" s="16"/>
      <c r="C441" s="11"/>
      <c r="D441" s="7"/>
      <c r="E441" s="50"/>
      <c r="F441" s="58"/>
      <c r="G441" s="58"/>
      <c r="H441" s="58"/>
      <c r="I441" s="58"/>
      <c r="J441" s="58"/>
      <c r="K441" s="52"/>
      <c r="L441" s="51"/>
    </row>
    <row r="442" spans="1:12" ht="15" x14ac:dyDescent="0.25">
      <c r="A442" s="25"/>
      <c r="B442" s="16"/>
      <c r="C442" s="11"/>
      <c r="D442" s="7"/>
      <c r="E442" s="50"/>
      <c r="F442" s="58"/>
      <c r="G442" s="58"/>
      <c r="H442" s="58"/>
      <c r="I442" s="58"/>
      <c r="J442" s="58"/>
      <c r="K442" s="52"/>
      <c r="L442" s="51"/>
    </row>
    <row r="443" spans="1:12" ht="15" x14ac:dyDescent="0.25">
      <c r="A443" s="25"/>
      <c r="B443" s="16"/>
      <c r="C443" s="11"/>
      <c r="D443" s="7"/>
      <c r="E443" s="50"/>
      <c r="F443" s="58"/>
      <c r="G443" s="58"/>
      <c r="H443" s="58"/>
      <c r="I443" s="58"/>
      <c r="J443" s="58"/>
      <c r="K443" s="52"/>
      <c r="L443" s="51"/>
    </row>
    <row r="444" spans="1:12" ht="15" x14ac:dyDescent="0.25">
      <c r="A444" s="25"/>
      <c r="B444" s="16"/>
      <c r="C444" s="11"/>
      <c r="D444" s="7"/>
      <c r="E444" s="50"/>
      <c r="F444" s="58"/>
      <c r="G444" s="58"/>
      <c r="H444" s="58"/>
      <c r="I444" s="58"/>
      <c r="J444" s="58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/>
      <c r="E447" s="9"/>
      <c r="F447" s="21"/>
      <c r="G447" s="21"/>
      <c r="H447" s="21"/>
      <c r="I447" s="21"/>
      <c r="J447" s="21"/>
      <c r="K447" s="27"/>
      <c r="L447" s="21"/>
    </row>
    <row r="448" spans="1:12" ht="15" x14ac:dyDescent="0.25">
      <c r="A448" s="28"/>
      <c r="B448" s="14"/>
      <c r="C448" s="10"/>
      <c r="D448" s="12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51">SUM(G448:G451)</f>
        <v>0</v>
      </c>
      <c r="H452" s="21">
        <f t="shared" ref="H452" si="252">SUM(H448:H451)</f>
        <v>0</v>
      </c>
      <c r="I452" s="21">
        <f t="shared" ref="I452" si="253">SUM(I448:I451)</f>
        <v>0</v>
      </c>
      <c r="J452" s="21">
        <f t="shared" ref="J452" si="254">SUM(J448:J451)</f>
        <v>0</v>
      </c>
      <c r="K452" s="27"/>
      <c r="L452" s="21">
        <f t="shared" ref="L452" si="255">SUM(L445:L451)</f>
        <v>0</v>
      </c>
    </row>
    <row r="453" spans="1:12" ht="15" x14ac:dyDescent="0.25">
      <c r="A453" s="28"/>
      <c r="B453" s="14"/>
      <c r="C453" s="10"/>
      <c r="D453" s="7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/>
      <c r="E459" s="9"/>
      <c r="F459" s="21"/>
      <c r="G459" s="21"/>
      <c r="H459" s="21"/>
      <c r="I459" s="21"/>
      <c r="J459" s="21"/>
      <c r="K459" s="27"/>
      <c r="L459" s="21"/>
    </row>
    <row r="460" spans="1:12" ht="15" x14ac:dyDescent="0.25">
      <c r="A460" s="28"/>
      <c r="B460" s="14"/>
      <c r="C460" s="10"/>
      <c r="D460" s="12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/>
      <c r="E466" s="9"/>
      <c r="F466" s="21"/>
      <c r="G466" s="21"/>
      <c r="H466" s="21"/>
      <c r="I466" s="21"/>
      <c r="J466" s="21"/>
      <c r="K466" s="27"/>
      <c r="L466" s="21"/>
    </row>
    <row r="467" spans="1:12" ht="15.75" customHeight="1" x14ac:dyDescent="0.2">
      <c r="A467" s="31"/>
      <c r="B467" s="32"/>
      <c r="C467" s="80"/>
      <c r="D467" s="81"/>
      <c r="E467" s="33"/>
      <c r="F467" s="34"/>
      <c r="G467" s="34"/>
      <c r="H467" s="34"/>
      <c r="I467" s="34"/>
      <c r="J467" s="34"/>
      <c r="K467" s="35"/>
      <c r="L467" s="34"/>
    </row>
    <row r="468" spans="1:12" ht="15" x14ac:dyDescent="0.25">
      <c r="A468" s="22"/>
      <c r="B468" s="23"/>
      <c r="C468" s="24"/>
      <c r="D468" s="5"/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256">SUM(G468:G474)</f>
        <v>0</v>
      </c>
      <c r="H475" s="21">
        <f t="shared" ref="H475" si="257">SUM(H468:H474)</f>
        <v>0</v>
      </c>
      <c r="I475" s="21">
        <f t="shared" ref="I475" si="258">SUM(I468:I474)</f>
        <v>0</v>
      </c>
      <c r="J475" s="21">
        <f t="shared" ref="J475" si="259">SUM(J468:J474)</f>
        <v>0</v>
      </c>
      <c r="K475" s="27"/>
      <c r="L475" s="21">
        <f t="shared" ref="L475:L517" si="260">SUM(L468:L474)</f>
        <v>0</v>
      </c>
    </row>
    <row r="476" spans="1:12" ht="15" x14ac:dyDescent="0.25">
      <c r="A476" s="28"/>
      <c r="B476" s="14"/>
      <c r="C476" s="10"/>
      <c r="D476" s="12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/>
      <c r="E479" s="9"/>
      <c r="F479" s="21"/>
      <c r="G479" s="21"/>
      <c r="H479" s="21"/>
      <c r="I479" s="21"/>
      <c r="J479" s="21"/>
      <c r="K479" s="27"/>
      <c r="L479" s="21"/>
    </row>
    <row r="480" spans="1:12" ht="15" x14ac:dyDescent="0.25">
      <c r="A480" s="28"/>
      <c r="B480" s="14"/>
      <c r="C480" s="10"/>
      <c r="D480" s="7"/>
      <c r="E480" s="50"/>
      <c r="F480" s="62"/>
      <c r="G480" s="65"/>
      <c r="H480" s="65"/>
      <c r="I480" s="66"/>
      <c r="J480" s="68"/>
      <c r="K480" s="60"/>
      <c r="L480" s="51"/>
    </row>
    <row r="481" spans="1:12" ht="15" x14ac:dyDescent="0.25">
      <c r="A481" s="25"/>
      <c r="B481" s="16"/>
      <c r="C481" s="11"/>
      <c r="D481" s="7"/>
      <c r="E481" s="50"/>
      <c r="F481" s="61"/>
      <c r="G481" s="63"/>
      <c r="H481" s="63"/>
      <c r="I481" s="64"/>
      <c r="J481" s="67"/>
      <c r="K481" s="59"/>
      <c r="L481" s="51"/>
    </row>
    <row r="482" spans="1:12" ht="15" x14ac:dyDescent="0.25">
      <c r="A482" s="25"/>
      <c r="B482" s="16"/>
      <c r="C482" s="11"/>
      <c r="D482" s="7"/>
      <c r="E482" s="50"/>
      <c r="F482" s="62"/>
      <c r="G482" s="65"/>
      <c r="H482" s="65"/>
      <c r="I482" s="66"/>
      <c r="J482" s="68"/>
      <c r="K482" s="60"/>
      <c r="L482" s="51"/>
    </row>
    <row r="483" spans="1:12" ht="15" x14ac:dyDescent="0.25">
      <c r="A483" s="25"/>
      <c r="B483" s="16"/>
      <c r="C483" s="11"/>
      <c r="D483" s="7"/>
      <c r="E483" s="50"/>
      <c r="F483" s="61"/>
      <c r="G483" s="63"/>
      <c r="H483" s="63"/>
      <c r="I483" s="64"/>
      <c r="J483" s="67"/>
      <c r="K483" s="59"/>
      <c r="L483" s="51"/>
    </row>
    <row r="484" spans="1:12" ht="15" x14ac:dyDescent="0.25">
      <c r="A484" s="25"/>
      <c r="B484" s="16"/>
      <c r="C484" s="11"/>
      <c r="D484" s="7"/>
      <c r="E484" s="50"/>
      <c r="F484" s="61"/>
      <c r="G484" s="63"/>
      <c r="H484" s="63"/>
      <c r="I484" s="64"/>
      <c r="J484" s="67"/>
      <c r="K484" s="59"/>
      <c r="L484" s="51"/>
    </row>
    <row r="485" spans="1:12" ht="15" x14ac:dyDescent="0.25">
      <c r="A485" s="25"/>
      <c r="B485" s="16"/>
      <c r="C485" s="11"/>
      <c r="D485" s="7"/>
      <c r="E485" s="50"/>
      <c r="F485" s="61"/>
      <c r="G485" s="63"/>
      <c r="H485" s="63"/>
      <c r="I485" s="64"/>
      <c r="J485" s="67"/>
      <c r="K485" s="59"/>
      <c r="L485" s="51"/>
    </row>
    <row r="486" spans="1:12" ht="15" x14ac:dyDescent="0.25">
      <c r="A486" s="25"/>
      <c r="B486" s="16"/>
      <c r="C486" s="11"/>
      <c r="D486" s="7"/>
      <c r="E486" s="50"/>
      <c r="F486" s="61"/>
      <c r="G486" s="63"/>
      <c r="H486" s="63"/>
      <c r="I486" s="64"/>
      <c r="J486" s="67"/>
      <c r="K486" s="59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/>
      <c r="E489" s="9"/>
      <c r="F489" s="21"/>
      <c r="G489" s="21"/>
      <c r="H489" s="21"/>
      <c r="I489" s="21"/>
      <c r="J489" s="21"/>
      <c r="K489" s="27"/>
      <c r="L489" s="21"/>
    </row>
    <row r="490" spans="1:12" ht="15" x14ac:dyDescent="0.25">
      <c r="A490" s="28"/>
      <c r="B490" s="14"/>
      <c r="C490" s="10"/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/>
      <c r="E494" s="9"/>
      <c r="F494" s="21"/>
      <c r="G494" s="21"/>
      <c r="H494" s="21"/>
      <c r="I494" s="21"/>
      <c r="J494" s="21"/>
      <c r="K494" s="27"/>
      <c r="L494" s="21"/>
    </row>
    <row r="495" spans="1:12" ht="15" x14ac:dyDescent="0.25">
      <c r="A495" s="28"/>
      <c r="B495" s="14"/>
      <c r="C495" s="10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/>
      <c r="E501" s="9"/>
      <c r="F501" s="21"/>
      <c r="G501" s="21"/>
      <c r="H501" s="21"/>
      <c r="I501" s="21"/>
      <c r="J501" s="21"/>
      <c r="K501" s="27"/>
      <c r="L501" s="21"/>
    </row>
    <row r="502" spans="1:12" ht="15" x14ac:dyDescent="0.25">
      <c r="A502" s="28"/>
      <c r="B502" s="14"/>
      <c r="C502" s="10"/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/>
      <c r="E508" s="9"/>
      <c r="F508" s="21"/>
      <c r="G508" s="21"/>
      <c r="H508" s="21"/>
      <c r="I508" s="21"/>
      <c r="J508" s="21"/>
      <c r="K508" s="27"/>
      <c r="L508" s="21"/>
    </row>
    <row r="509" spans="1:12" ht="15.75" customHeight="1" x14ac:dyDescent="0.2">
      <c r="A509" s="31"/>
      <c r="B509" s="32"/>
      <c r="C509" s="80"/>
      <c r="D509" s="81"/>
      <c r="E509" s="33"/>
      <c r="F509" s="34"/>
      <c r="G509" s="34"/>
      <c r="H509" s="34"/>
      <c r="I509" s="34"/>
      <c r="J509" s="34"/>
      <c r="K509" s="35"/>
      <c r="L509" s="34"/>
    </row>
    <row r="510" spans="1:12" ht="15" x14ac:dyDescent="0.25">
      <c r="A510" s="22"/>
      <c r="B510" s="23"/>
      <c r="C510" s="24"/>
      <c r="D510" s="5"/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5" x14ac:dyDescent="0.25">
      <c r="A518" s="28"/>
      <c r="B518" s="14"/>
      <c r="C518" s="10"/>
      <c r="D518" s="12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5" x14ac:dyDescent="0.25">
      <c r="A522" s="28">
        <f>A510</f>
        <v>0</v>
      </c>
      <c r="B522" s="14"/>
      <c r="C522" s="10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5" x14ac:dyDescent="0.25">
      <c r="A532" s="28">
        <f>A510</f>
        <v>0</v>
      </c>
      <c r="B532" s="14"/>
      <c r="C532" s="10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5" x14ac:dyDescent="0.25">
      <c r="A537" s="28">
        <f>A510</f>
        <v>0</v>
      </c>
      <c r="B537" s="14"/>
      <c r="C537" s="10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5" x14ac:dyDescent="0.25">
      <c r="A544" s="28">
        <f>A510</f>
        <v>0</v>
      </c>
      <c r="B544" s="14"/>
      <c r="C544" s="10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x14ac:dyDescent="0.2">
      <c r="A551" s="31">
        <f>A510</f>
        <v>0</v>
      </c>
      <c r="B551" s="32"/>
      <c r="C551" s="80"/>
      <c r="D551" s="81"/>
      <c r="E551" s="33"/>
      <c r="F551" s="34"/>
      <c r="G551" s="34"/>
      <c r="H551" s="34"/>
      <c r="I551" s="34"/>
      <c r="J551" s="34"/>
      <c r="K551" s="35"/>
      <c r="L551" s="34"/>
    </row>
    <row r="552" spans="1:12" ht="15" x14ac:dyDescent="0.25">
      <c r="A552" s="22">
        <v>2</v>
      </c>
      <c r="B552" s="23"/>
      <c r="C552" s="24"/>
      <c r="D552" s="5"/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5" x14ac:dyDescent="0.25">
      <c r="A560" s="28">
        <f>A552</f>
        <v>2</v>
      </c>
      <c r="B560" s="14"/>
      <c r="C560" s="10"/>
      <c r="D560" s="12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5" x14ac:dyDescent="0.25">
      <c r="A564" s="28">
        <f>A552</f>
        <v>2</v>
      </c>
      <c r="B564" s="14"/>
      <c r="C564" s="10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5" x14ac:dyDescent="0.25">
      <c r="A574" s="28">
        <f>A552</f>
        <v>2</v>
      </c>
      <c r="B574" s="14"/>
      <c r="C574" s="10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5" x14ac:dyDescent="0.25">
      <c r="A579" s="28">
        <f>A552</f>
        <v>2</v>
      </c>
      <c r="B579" s="14"/>
      <c r="C579" s="10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5" x14ac:dyDescent="0.25">
      <c r="A586" s="28">
        <f>A552</f>
        <v>2</v>
      </c>
      <c r="B586" s="14"/>
      <c r="C586" s="10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5" x14ac:dyDescent="0.2">
      <c r="A593" s="37">
        <f>A552</f>
        <v>2</v>
      </c>
      <c r="B593" s="38">
        <f>B552</f>
        <v>0</v>
      </c>
      <c r="C593" s="77" t="s">
        <v>4</v>
      </c>
      <c r="D593" s="78"/>
      <c r="E593" s="39"/>
      <c r="F593" s="40">
        <f>F559+F563+F573+F578+F585+F592</f>
        <v>0</v>
      </c>
      <c r="G593" s="40">
        <f t="shared" ref="G593" si="261">G559+G563+G573+G578+G585+G592</f>
        <v>0</v>
      </c>
      <c r="H593" s="40">
        <f t="shared" ref="H593" si="262">H559+H563+H573+H578+H585+H592</f>
        <v>0</v>
      </c>
      <c r="I593" s="40">
        <f t="shared" ref="I593" si="263">I559+I563+I573+I578+I585+I592</f>
        <v>0</v>
      </c>
      <c r="J593" s="40">
        <f t="shared" ref="J593" si="264">J559+J563+J573+J578+J585+J592</f>
        <v>0</v>
      </c>
      <c r="K593" s="41"/>
      <c r="L593" s="34">
        <f>L559+L563+L573+L578+L585+L592</f>
        <v>0</v>
      </c>
    </row>
    <row r="594" spans="1:12" x14ac:dyDescent="0.2">
      <c r="A594" s="29"/>
      <c r="B594" s="30"/>
      <c r="C594" s="79" t="s">
        <v>5</v>
      </c>
      <c r="D594" s="79"/>
      <c r="E594" s="7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705</v>
      </c>
      <c r="G594" s="42">
        <f t="shared" ref="G594:L594" si="26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35.31</v>
      </c>
      <c r="H594" s="42">
        <f t="shared" si="265"/>
        <v>25.905000000000001</v>
      </c>
      <c r="I594" s="42">
        <f t="shared" si="265"/>
        <v>99.169000000000011</v>
      </c>
      <c r="J594" s="42">
        <f t="shared" si="265"/>
        <v>719.2120000000001</v>
      </c>
      <c r="K594" s="42"/>
      <c r="L594" s="42"/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2025-03-06T09:45:24Z</dcterms:modified>
</cp:coreProperties>
</file>